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tabRatio="754" activeTab="0"/>
  </bookViews>
  <sheets>
    <sheet name="入力用紙" sheetId="1" r:id="rId1"/>
    <sheet name="大会申込書" sheetId="2" r:id="rId2"/>
    <sheet name="大会申込書（春季）" sheetId="3" state="hidden" r:id="rId3"/>
    <sheet name="男子変更届 (春季)" sheetId="4" state="hidden" r:id="rId4"/>
    <sheet name="男子団体５人制名票" sheetId="5" r:id="rId5"/>
    <sheet name="男子団体３人制名票" sheetId="6" r:id="rId6"/>
    <sheet name="女子団体３人制名票" sheetId="7" r:id="rId7"/>
    <sheet name="男子変更届 (５人制)" sheetId="8" r:id="rId8"/>
    <sheet name="男子変更届 (３人制)" sheetId="9" r:id="rId9"/>
    <sheet name="集計(当番校用) (控え)" sheetId="10" state="hidden" r:id="rId10"/>
    <sheet name="女子変更届" sheetId="11" r:id="rId11"/>
    <sheet name="個人戦名票 (男子)" sheetId="12" r:id="rId12"/>
    <sheet name="個人戦名票(女子)" sheetId="13" r:id="rId13"/>
    <sheet name="男女単票" sheetId="14" state="hidden" r:id="rId14"/>
    <sheet name="集計(当番校用)" sheetId="15" r:id="rId15"/>
  </sheets>
  <definedNames>
    <definedName name="_xlfn.IFERROR" hidden="1">#NAME?</definedName>
    <definedName name="a">#REF!</definedName>
    <definedName name="_xlnm.Print_Area" localSheetId="11">'個人戦名票 (男子)'!$A$1:$T$3</definedName>
    <definedName name="_xlnm.Print_Area" localSheetId="12">'個人戦名票(女子)'!$A$1:$Q$3</definedName>
    <definedName name="_xlnm.Print_Area" localSheetId="6">'女子団体３人制名票'!$A$1:$I$3</definedName>
    <definedName name="_xlnm.Print_Area" localSheetId="5">'男子団体３人制名票'!$A$1:$I$3</definedName>
    <definedName name="_xlnm.Print_Area" localSheetId="4">'男子団体５人制名票'!$A$1:$L$3</definedName>
    <definedName name="_xlnm.Print_Area" localSheetId="13">'男女単票'!$A$1:$T$40</definedName>
  </definedNames>
  <calcPr fullCalcOnLoad="1"/>
</workbook>
</file>

<file path=xl/sharedStrings.xml><?xml version="1.0" encoding="utf-8"?>
<sst xmlns="http://schemas.openxmlformats.org/spreadsheetml/2006/main" count="681" uniqueCount="126">
  <si>
    <t>男子監督名</t>
  </si>
  <si>
    <t>先鋒</t>
  </si>
  <si>
    <t>中堅</t>
  </si>
  <si>
    <t>大将</t>
  </si>
  <si>
    <t>補欠</t>
  </si>
  <si>
    <t>身長</t>
  </si>
  <si>
    <t>体重</t>
  </si>
  <si>
    <t>cm</t>
  </si>
  <si>
    <t>kg</t>
  </si>
  <si>
    <t>学年</t>
  </si>
  <si>
    <t>段位</t>
  </si>
  <si>
    <t>年生</t>
  </si>
  <si>
    <t>段</t>
  </si>
  <si>
    <t>団体戦</t>
  </si>
  <si>
    <t>個人戦</t>
  </si>
  <si>
    <t>女子監督名</t>
  </si>
  <si>
    <t>学校名(正式名)</t>
  </si>
  <si>
    <t>初</t>
  </si>
  <si>
    <t>弐</t>
  </si>
  <si>
    <t>マネージャー</t>
  </si>
  <si>
    <t>学校名</t>
  </si>
  <si>
    <t>監督名</t>
  </si>
  <si>
    <t>選　　手　　名</t>
  </si>
  <si>
    <t>先　鋒</t>
  </si>
  <si>
    <t>補　欠</t>
  </si>
  <si>
    <t>登　録　番　号</t>
  </si>
  <si>
    <t>階　級</t>
  </si>
  <si>
    <t>学校長名</t>
  </si>
  <si>
    <t>印</t>
  </si>
  <si>
    <t>階級</t>
  </si>
  <si>
    <t>中　堅</t>
  </si>
  <si>
    <t>大　将</t>
  </si>
  <si>
    <t>団体</t>
  </si>
  <si>
    <t>番号</t>
  </si>
  <si>
    <t>姓</t>
  </si>
  <si>
    <t>名</t>
  </si>
  <si>
    <t>大会名</t>
  </si>
  <si>
    <t>上記の者は本校在学生徒で、標記大会に出場することを認め参加申し込みいたします。</t>
  </si>
  <si>
    <t>順位</t>
  </si>
  <si>
    <t>男子階級</t>
  </si>
  <si>
    <t>女子階級</t>
  </si>
  <si>
    <t>（ドロップダウンリスト）</t>
  </si>
  <si>
    <t>-60kg</t>
  </si>
  <si>
    <t>-73kg</t>
  </si>
  <si>
    <t>-81kg</t>
  </si>
  <si>
    <t>-52kg</t>
  </si>
  <si>
    <t>-57kg</t>
  </si>
  <si>
    <t>-63kg</t>
  </si>
  <si>
    <t>-70kg</t>
  </si>
  <si>
    <t>支部大会順位</t>
  </si>
  <si>
    <t>位</t>
  </si>
  <si>
    <t>←　全道大会参加の場合記入</t>
  </si>
  <si>
    <t>男</t>
  </si>
  <si>
    <t>女</t>
  </si>
  <si>
    <t>略称</t>
  </si>
  <si>
    <t>全道大会参加の場合、支部大会順位を記入　↓　</t>
  </si>
  <si>
    <t>個人</t>
  </si>
  <si>
    <t>男マネ</t>
  </si>
  <si>
    <t>女マネ</t>
  </si>
  <si>
    <t>ver.3</t>
  </si>
  <si>
    <t>mousikomi</t>
  </si>
  <si>
    <t>次　鋒</t>
  </si>
  <si>
    <t>中　堅</t>
  </si>
  <si>
    <t>副　将</t>
  </si>
  <si>
    <t>大　将</t>
  </si>
  <si>
    <t>　　　　　　　　選　　手　　名
　　　　　上段：申し込み選手名
　　　　　下段：新登録選手名</t>
  </si>
  <si>
    <t>変更は１名を限度とし、補欠を優先する。</t>
  </si>
  <si>
    <t>札幌支部高等学校柔道春季大会長　様</t>
  </si>
  <si>
    <t>-60kg</t>
  </si>
  <si>
    <t>-73kg</t>
  </si>
  <si>
    <t>-52kg</t>
  </si>
  <si>
    <t>-57kg</t>
  </si>
  <si>
    <t>マネージャー</t>
  </si>
  <si>
    <t>男団体</t>
  </si>
  <si>
    <t>女団体</t>
  </si>
  <si>
    <t>-63kg</t>
  </si>
  <si>
    <t>-81kg</t>
  </si>
  <si>
    <t>マネージャー</t>
  </si>
  <si>
    <t>↓　</t>
  </si>
  <si>
    <t>団体のみ参加の場合１を入力</t>
  </si>
  <si>
    <t>メンバーID（９桁）</t>
  </si>
  <si>
    <t>←4文字以内</t>
  </si>
  <si>
    <t>-66kg</t>
  </si>
  <si>
    <t>-48kg</t>
  </si>
  <si>
    <t>メンバーＩＤ</t>
  </si>
  <si>
    <t>メンバーID</t>
  </si>
  <si>
    <t>個人試合</t>
  </si>
  <si>
    <t>団体試合</t>
  </si>
  <si>
    <t>男子個人</t>
  </si>
  <si>
    <t>女子個人</t>
  </si>
  <si>
    <t>男子団体(５人制)</t>
  </si>
  <si>
    <t>ふりがな</t>
  </si>
  <si>
    <t>男子団体(３人制)</t>
  </si>
  <si>
    <t>次鋒</t>
  </si>
  <si>
    <t>副将</t>
  </si>
  <si>
    <t>No.</t>
  </si>
  <si>
    <t>-90kg</t>
  </si>
  <si>
    <t>No.</t>
  </si>
  <si>
    <t>-100kg</t>
  </si>
  <si>
    <t>No.</t>
  </si>
  <si>
    <t>+100kg</t>
  </si>
  <si>
    <t>No.</t>
  </si>
  <si>
    <t>-78kg</t>
  </si>
  <si>
    <t>No.</t>
  </si>
  <si>
    <t>+78kg</t>
  </si>
  <si>
    <t>無差別</t>
  </si>
  <si>
    <t>次鋒</t>
  </si>
  <si>
    <t>マネージャー</t>
  </si>
  <si>
    <t>-48kg</t>
  </si>
  <si>
    <t>-66kg</t>
  </si>
  <si>
    <t>-90kg</t>
  </si>
  <si>
    <t>-70kg</t>
  </si>
  <si>
    <t>-100kg</t>
  </si>
  <si>
    <t>-78kg</t>
  </si>
  <si>
    <t>+100kg</t>
  </si>
  <si>
    <t>+78kg</t>
  </si>
  <si>
    <t>２部</t>
  </si>
  <si>
    <t>【５人制】</t>
  </si>
  <si>
    <t>【３人制】</t>
  </si>
  <si>
    <t>メンバーＩＤ</t>
  </si>
  <si>
    <t>令和6年度</t>
  </si>
  <si>
    <t>第46回札幌支部高等学校柔道春季大会</t>
  </si>
  <si>
    <t>女子団体</t>
  </si>
  <si>
    <t>男子５人制</t>
  </si>
  <si>
    <t>男子３人制</t>
  </si>
  <si>
    <t>女子団体　　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</si>
</sst>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&lt;=999]000;[&lt;=9999]000\-00;000\-0000"/>
    <numFmt numFmtId="191" formatCode="0;0;"/>
    <numFmt numFmtId="192" formatCode="[&lt;=999]000;[&lt;=99999]000\-00;000\-0000"/>
    <numFmt numFmtId="193" formatCode="0.0_ "/>
    <numFmt numFmtId="194" formatCode="#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84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4"/>
      <name val="ＪＳ明朝"/>
      <family val="1"/>
    </font>
    <font>
      <sz val="11"/>
      <color indexed="9"/>
      <name val="ＭＳ Ｐゴシック"/>
      <family val="3"/>
    </font>
    <font>
      <sz val="11"/>
      <color indexed="40"/>
      <name val="ＭＳ Ｐゴシック"/>
      <family val="3"/>
    </font>
    <font>
      <sz val="18"/>
      <name val="HGS教科書体"/>
      <family val="1"/>
    </font>
    <font>
      <sz val="19"/>
      <name val="HGS教科書体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ＪＳ明朝"/>
      <family val="1"/>
    </font>
    <font>
      <sz val="10"/>
      <name val="ＪＳ明朝"/>
      <family val="1"/>
    </font>
    <font>
      <sz val="11"/>
      <color indexed="10"/>
      <name val="ＭＳ Ｐゴシック"/>
      <family val="3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36"/>
      <name val="HG正楷書体-PRO"/>
      <family val="4"/>
    </font>
    <font>
      <sz val="9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8"/>
      <name val="HGP教科書体"/>
      <family val="1"/>
    </font>
    <font>
      <sz val="16"/>
      <name val="HGP教科書体"/>
      <family val="1"/>
    </font>
    <font>
      <sz val="11"/>
      <name val="HGP教科書体"/>
      <family val="1"/>
    </font>
    <font>
      <sz val="19"/>
      <name val="HGP教科書体"/>
      <family val="1"/>
    </font>
    <font>
      <sz val="10"/>
      <name val="HGP教科書体"/>
      <family val="1"/>
    </font>
    <font>
      <sz val="12"/>
      <color indexed="8"/>
      <name val="HGP教科書体"/>
      <family val="1"/>
    </font>
    <font>
      <sz val="14"/>
      <name val="HGP教科書体"/>
      <family val="1"/>
    </font>
    <font>
      <b/>
      <sz val="95"/>
      <name val="HG正楷書体-PRO"/>
      <family val="4"/>
    </font>
    <font>
      <b/>
      <sz val="72"/>
      <name val="HGS創英ﾌﾟﾚｾﾞﾝｽEB"/>
      <family val="1"/>
    </font>
    <font>
      <b/>
      <sz val="36"/>
      <name val="HG正楷書体-PRO"/>
      <family val="4"/>
    </font>
    <font>
      <b/>
      <sz val="48"/>
      <name val="HG正楷書体-PRO"/>
      <family val="4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9"/>
      <name val="ＭＳ Ｐゴシック"/>
      <family val="3"/>
    </font>
    <font>
      <sz val="11"/>
      <color indexed="44"/>
      <name val="ＭＳ Ｐゴシック"/>
      <family val="3"/>
    </font>
    <font>
      <b/>
      <sz val="11"/>
      <color indexed="44"/>
      <name val="ＭＳ Ｐゴシック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b/>
      <sz val="11"/>
      <color rgb="FFFF0000"/>
      <name val="ＭＳ Ｐゴシック"/>
      <family val="3"/>
    </font>
    <font>
      <sz val="11"/>
      <color theme="8" tint="0.39998000860214233"/>
      <name val="ＭＳ Ｐゴシック"/>
      <family val="3"/>
    </font>
    <font>
      <sz val="11"/>
      <color rgb="FF99CCFF"/>
      <name val="ＭＳ Ｐゴシック"/>
      <family val="3"/>
    </font>
    <font>
      <b/>
      <sz val="11"/>
      <color rgb="FF99CCFF"/>
      <name val="ＭＳ Ｐゴシック"/>
      <family val="3"/>
    </font>
    <font>
      <sz val="16"/>
      <color theme="1"/>
      <name val="ＭＳ Ｐゴシック"/>
      <family val="3"/>
    </font>
    <font>
      <sz val="16"/>
      <color indexed="10"/>
      <name val="Calibri"/>
      <family val="3"/>
    </font>
    <font>
      <b/>
      <sz val="16"/>
      <color rgb="FFFF0000"/>
      <name val="ＭＳ Ｐゴシック"/>
      <family val="3"/>
    </font>
    <font>
      <sz val="16"/>
      <color rgb="FFFF0000"/>
      <name val="Cambria"/>
      <family val="3"/>
    </font>
    <font>
      <sz val="11"/>
      <color theme="3" tint="0.5999900102615356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/>
      <bottom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distributed" vertical="center"/>
    </xf>
    <xf numFmtId="49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177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7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0" borderId="0" xfId="0" applyNumberFormat="1" applyAlignment="1">
      <alignment horizontal="center" vertical="center" shrinkToFit="1"/>
    </xf>
    <xf numFmtId="0" fontId="0" fillId="0" borderId="20" xfId="71" applyBorder="1">
      <alignment vertical="center"/>
      <protection/>
    </xf>
    <xf numFmtId="0" fontId="0" fillId="0" borderId="21" xfId="71" applyBorder="1">
      <alignment vertical="center"/>
      <protection/>
    </xf>
    <xf numFmtId="0" fontId="14" fillId="0" borderId="21" xfId="71" applyFont="1" applyBorder="1">
      <alignment vertical="center"/>
      <protection/>
    </xf>
    <xf numFmtId="0" fontId="0" fillId="0" borderId="22" xfId="71" applyBorder="1">
      <alignment vertical="center"/>
      <protection/>
    </xf>
    <xf numFmtId="0" fontId="0" fillId="0" borderId="0" xfId="71">
      <alignment vertical="center"/>
      <protection/>
    </xf>
    <xf numFmtId="0" fontId="0" fillId="0" borderId="23" xfId="71" applyBorder="1">
      <alignment vertical="center"/>
      <protection/>
    </xf>
    <xf numFmtId="0" fontId="0" fillId="0" borderId="24" xfId="71" applyBorder="1">
      <alignment vertical="center"/>
      <protection/>
    </xf>
    <xf numFmtId="0" fontId="14" fillId="0" borderId="0" xfId="71" applyFont="1">
      <alignment vertical="center"/>
      <protection/>
    </xf>
    <xf numFmtId="0" fontId="0" fillId="0" borderId="0" xfId="71" applyBorder="1">
      <alignment vertical="center"/>
      <protection/>
    </xf>
    <xf numFmtId="0" fontId="16" fillId="34" borderId="0" xfId="0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4" fillId="34" borderId="25" xfId="0" applyFont="1" applyFill="1" applyBorder="1" applyAlignment="1" applyProtection="1">
      <alignment horizontal="center" vertical="center"/>
      <protection locked="0"/>
    </xf>
    <xf numFmtId="0" fontId="74" fillId="0" borderId="26" xfId="71" applyFont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/>
    </xf>
    <xf numFmtId="0" fontId="11" fillId="0" borderId="27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5" fillId="33" borderId="0" xfId="0" applyFont="1" applyFill="1" applyBorder="1" applyAlignment="1" applyProtection="1">
      <alignment horizontal="left" vertical="center"/>
      <protection/>
    </xf>
    <xf numFmtId="0" fontId="75" fillId="33" borderId="0" xfId="0" applyFont="1" applyFill="1" applyBorder="1" applyAlignment="1" applyProtection="1">
      <alignment horizontal="right" vertical="center"/>
      <protection/>
    </xf>
    <xf numFmtId="0" fontId="75" fillId="33" borderId="0" xfId="0" applyFont="1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horizontal="left" vertical="center"/>
      <protection/>
    </xf>
    <xf numFmtId="0" fontId="0" fillId="33" borderId="29" xfId="0" applyFill="1" applyBorder="1" applyAlignment="1" applyProtection="1">
      <alignment horizontal="left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194" fontId="18" fillId="0" borderId="0" xfId="0" applyNumberFormat="1" applyFont="1" applyAlignment="1">
      <alignment horizontal="right"/>
    </xf>
    <xf numFmtId="0" fontId="0" fillId="13" borderId="0" xfId="0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 vertical="center" textRotation="255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top"/>
    </xf>
    <xf numFmtId="0" fontId="0" fillId="13" borderId="0" xfId="0" applyFill="1" applyBorder="1" applyAlignment="1" applyProtection="1" quotePrefix="1">
      <alignment horizontal="center"/>
      <protection/>
    </xf>
    <xf numFmtId="0" fontId="17" fillId="0" borderId="0" xfId="0" applyFont="1" applyAlignment="1">
      <alignment vertical="center"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top"/>
      <protection/>
    </xf>
    <xf numFmtId="0" fontId="18" fillId="34" borderId="31" xfId="0" applyFont="1" applyFill="1" applyBorder="1" applyAlignment="1" applyProtection="1">
      <alignment horizontal="center" vertical="center"/>
      <protection locked="0"/>
    </xf>
    <xf numFmtId="0" fontId="18" fillId="34" borderId="32" xfId="0" applyFont="1" applyFill="1" applyBorder="1" applyAlignment="1" applyProtection="1">
      <alignment horizontal="center" vertical="center"/>
      <protection locked="0"/>
    </xf>
    <xf numFmtId="0" fontId="18" fillId="34" borderId="33" xfId="0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Border="1" applyAlignment="1" applyProtection="1">
      <alignment horizontal="left" vertical="center"/>
      <protection/>
    </xf>
    <xf numFmtId="0" fontId="76" fillId="33" borderId="0" xfId="0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0" fillId="33" borderId="34" xfId="0" applyFill="1" applyBorder="1" applyAlignment="1" applyProtection="1">
      <alignment vertical="center"/>
      <protection/>
    </xf>
    <xf numFmtId="0" fontId="0" fillId="33" borderId="35" xfId="0" applyFill="1" applyBorder="1" applyAlignment="1" applyProtection="1">
      <alignment horizontal="left" vertical="center"/>
      <protection/>
    </xf>
    <xf numFmtId="0" fontId="77" fillId="35" borderId="0" xfId="0" applyFont="1" applyFill="1" applyBorder="1" applyAlignment="1" applyProtection="1">
      <alignment horizontal="left" vertical="center"/>
      <protection/>
    </xf>
    <xf numFmtId="0" fontId="77" fillId="35" borderId="0" xfId="0" applyFont="1" applyFill="1" applyBorder="1" applyAlignment="1" applyProtection="1">
      <alignment vertical="center"/>
      <protection/>
    </xf>
    <xf numFmtId="0" fontId="77" fillId="35" borderId="0" xfId="70" applyFont="1" applyFill="1" applyBorder="1" applyAlignment="1" applyProtection="1">
      <alignment horizontal="center" vertical="center"/>
      <protection/>
    </xf>
    <xf numFmtId="0" fontId="78" fillId="35" borderId="0" xfId="0" applyFont="1" applyFill="1" applyBorder="1" applyAlignment="1" applyProtection="1">
      <alignment horizontal="center" vertical="center"/>
      <protection/>
    </xf>
    <xf numFmtId="0" fontId="77" fillId="35" borderId="0" xfId="0" applyFont="1" applyFill="1" applyBorder="1" applyAlignment="1" applyProtection="1">
      <alignment horizontal="center" vertical="center"/>
      <protection/>
    </xf>
    <xf numFmtId="0" fontId="77" fillId="35" borderId="11" xfId="0" applyFont="1" applyFill="1" applyBorder="1" applyAlignment="1" applyProtection="1">
      <alignment horizontal="left" vertical="center"/>
      <protection/>
    </xf>
    <xf numFmtId="0" fontId="77" fillId="35" borderId="0" xfId="0" applyFont="1" applyFill="1" applyBorder="1" applyAlignment="1" applyProtection="1">
      <alignment horizontal="left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0" fontId="4" fillId="34" borderId="39" xfId="0" applyFont="1" applyFill="1" applyBorder="1" applyAlignment="1" applyProtection="1">
      <alignment horizontal="center" vertical="center"/>
      <protection locked="0"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0" fontId="4" fillId="36" borderId="41" xfId="0" applyFont="1" applyFill="1" applyBorder="1" applyAlignment="1" applyProtection="1">
      <alignment horizontal="center" vertical="center"/>
      <protection/>
    </xf>
    <xf numFmtId="0" fontId="4" fillId="36" borderId="31" xfId="0" applyFont="1" applyFill="1" applyBorder="1" applyAlignment="1" applyProtection="1">
      <alignment horizontal="center" vertical="center"/>
      <protection/>
    </xf>
    <xf numFmtId="0" fontId="4" fillId="36" borderId="33" xfId="0" applyFont="1" applyFill="1" applyBorder="1" applyAlignment="1" applyProtection="1">
      <alignment horizontal="center" vertical="center"/>
      <protection/>
    </xf>
    <xf numFmtId="0" fontId="4" fillId="36" borderId="32" xfId="0" applyFont="1" applyFill="1" applyBorder="1" applyAlignment="1" applyProtection="1">
      <alignment horizontal="center" vertical="center"/>
      <protection/>
    </xf>
    <xf numFmtId="0" fontId="4" fillId="0" borderId="39" xfId="70" applyFont="1" applyBorder="1" applyAlignment="1" applyProtection="1">
      <alignment horizontal="center" vertical="center"/>
      <protection locked="0"/>
    </xf>
    <xf numFmtId="0" fontId="4" fillId="0" borderId="37" xfId="70" applyFont="1" applyBorder="1" applyAlignment="1" applyProtection="1">
      <alignment horizontal="center" vertical="center"/>
      <protection locked="0"/>
    </xf>
    <xf numFmtId="0" fontId="4" fillId="0" borderId="42" xfId="70" applyFont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4" fillId="34" borderId="33" xfId="0" applyFont="1" applyFill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 horizontal="center" vertical="center"/>
      <protection locked="0"/>
    </xf>
    <xf numFmtId="0" fontId="4" fillId="36" borderId="19" xfId="0" applyFont="1" applyFill="1" applyBorder="1" applyAlignment="1" applyProtection="1">
      <alignment horizontal="left" vertical="center"/>
      <protection/>
    </xf>
    <xf numFmtId="0" fontId="4" fillId="0" borderId="40" xfId="70" applyFont="1" applyBorder="1" applyAlignment="1" applyProtection="1">
      <alignment horizontal="center" vertical="center"/>
      <protection locked="0"/>
    </xf>
    <xf numFmtId="0" fontId="4" fillId="0" borderId="38" xfId="70" applyFont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34" borderId="43" xfId="0" applyFont="1" applyFill="1" applyBorder="1" applyAlignment="1" applyProtection="1">
      <alignment horizontal="center" vertical="center"/>
      <protection locked="0"/>
    </xf>
    <xf numFmtId="0" fontId="3" fillId="34" borderId="44" xfId="0" applyFont="1" applyFill="1" applyBorder="1" applyAlignment="1" applyProtection="1">
      <alignment horizontal="center" vertical="center"/>
      <protection locked="0"/>
    </xf>
    <xf numFmtId="0" fontId="3" fillId="34" borderId="45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46" xfId="0" applyFont="1" applyFill="1" applyBorder="1" applyAlignment="1" applyProtection="1">
      <alignment horizontal="center" vertical="center"/>
      <protection locked="0"/>
    </xf>
    <xf numFmtId="0" fontId="3" fillId="34" borderId="47" xfId="0" applyFont="1" applyFill="1" applyBorder="1" applyAlignment="1" applyProtection="1">
      <alignment horizontal="center" vertical="center"/>
      <protection locked="0"/>
    </xf>
    <xf numFmtId="0" fontId="3" fillId="34" borderId="28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177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2" fillId="34" borderId="48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vertical="center"/>
      <protection/>
    </xf>
    <xf numFmtId="0" fontId="6" fillId="34" borderId="50" xfId="0" applyFont="1" applyFill="1" applyBorder="1" applyAlignment="1" applyProtection="1">
      <alignment horizontal="center" vertical="center"/>
      <protection locked="0"/>
    </xf>
    <xf numFmtId="0" fontId="6" fillId="34" borderId="51" xfId="0" applyFont="1" applyFill="1" applyBorder="1" applyAlignment="1" applyProtection="1">
      <alignment horizontal="center" vertical="center"/>
      <protection locked="0"/>
    </xf>
    <xf numFmtId="0" fontId="6" fillId="34" borderId="33" xfId="0" applyFont="1" applyFill="1" applyBorder="1" applyAlignment="1" applyProtection="1">
      <alignment horizontal="center" vertical="center"/>
      <protection locked="0"/>
    </xf>
    <xf numFmtId="0" fontId="6" fillId="34" borderId="48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 textRotation="255" shrinkToFit="1"/>
    </xf>
    <xf numFmtId="0" fontId="32" fillId="0" borderId="0" xfId="0" applyFont="1" applyAlignment="1">
      <alignment horizontal="center" vertical="center" textRotation="255" shrinkToFit="1"/>
    </xf>
    <xf numFmtId="0" fontId="33" fillId="0" borderId="0" xfId="0" applyFont="1" applyAlignment="1">
      <alignment horizontal="center" vertical="center" textRotation="255" shrinkToFit="1"/>
    </xf>
    <xf numFmtId="22" fontId="0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Border="1" applyAlignment="1" applyProtection="1">
      <alignment horizontal="left"/>
      <protection/>
    </xf>
    <xf numFmtId="0" fontId="26" fillId="0" borderId="12" xfId="0" applyFont="1" applyBorder="1" applyAlignment="1">
      <alignment vertical="center"/>
    </xf>
    <xf numFmtId="194" fontId="31" fillId="0" borderId="0" xfId="0" applyNumberFormat="1" applyFont="1" applyAlignment="1">
      <alignment horizontal="center" vertical="center" textRotation="255" shrinkToFit="1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left"/>
      <protection/>
    </xf>
    <xf numFmtId="0" fontId="0" fillId="13" borderId="0" xfId="0" applyFont="1" applyFill="1" applyBorder="1" applyAlignment="1" applyProtection="1">
      <alignment horizontal="left"/>
      <protection/>
    </xf>
    <xf numFmtId="0" fontId="79" fillId="34" borderId="37" xfId="0" applyFont="1" applyFill="1" applyBorder="1" applyAlignment="1" applyProtection="1">
      <alignment horizontal="center" vertical="center"/>
      <protection locked="0"/>
    </xf>
    <xf numFmtId="0" fontId="79" fillId="34" borderId="40" xfId="0" applyFont="1" applyFill="1" applyBorder="1" applyAlignment="1" applyProtection="1">
      <alignment horizontal="center" vertical="center"/>
      <protection locked="0"/>
    </xf>
    <xf numFmtId="0" fontId="0" fillId="0" borderId="49" xfId="71" applyFont="1" applyBorder="1" applyAlignment="1">
      <alignment horizontal="center" vertical="center"/>
      <protection/>
    </xf>
    <xf numFmtId="0" fontId="34" fillId="0" borderId="53" xfId="71" applyFont="1" applyBorder="1" applyAlignment="1" quotePrefix="1">
      <alignment horizontal="center" vertical="center"/>
      <protection/>
    </xf>
    <xf numFmtId="0" fontId="0" fillId="0" borderId="49" xfId="71" applyBorder="1" applyAlignment="1">
      <alignment horizontal="center" vertical="center"/>
      <protection/>
    </xf>
    <xf numFmtId="0" fontId="15" fillId="0" borderId="54" xfId="71" applyFont="1" applyBorder="1">
      <alignment vertical="center"/>
      <protection/>
    </xf>
    <xf numFmtId="0" fontId="74" fillId="0" borderId="34" xfId="71" applyFont="1" applyBorder="1" applyAlignment="1">
      <alignment horizontal="center" vertical="center"/>
      <protection/>
    </xf>
    <xf numFmtId="0" fontId="0" fillId="0" borderId="55" xfId="71" applyBorder="1">
      <alignment vertical="center"/>
      <protection/>
    </xf>
    <xf numFmtId="0" fontId="4" fillId="0" borderId="14" xfId="71" applyFont="1" applyBorder="1" applyAlignment="1">
      <alignment horizontal="center" vertical="center"/>
      <protection/>
    </xf>
    <xf numFmtId="0" fontId="74" fillId="0" borderId="14" xfId="71" applyFont="1" applyBorder="1" applyAlignment="1">
      <alignment horizontal="center" vertical="center"/>
      <protection/>
    </xf>
    <xf numFmtId="0" fontId="74" fillId="34" borderId="26" xfId="0" applyFont="1" applyFill="1" applyBorder="1" applyAlignment="1" applyProtection="1">
      <alignment horizontal="center" vertical="center"/>
      <protection locked="0"/>
    </xf>
    <xf numFmtId="0" fontId="80" fillId="0" borderId="26" xfId="71" applyFont="1" applyBorder="1" applyAlignment="1" applyProtection="1">
      <alignment horizontal="center" vertical="center"/>
      <protection locked="0"/>
    </xf>
    <xf numFmtId="0" fontId="0" fillId="0" borderId="56" xfId="71" applyBorder="1">
      <alignment vertical="center"/>
      <protection/>
    </xf>
    <xf numFmtId="0" fontId="4" fillId="0" borderId="57" xfId="71" applyFont="1" applyBorder="1" applyAlignment="1">
      <alignment horizontal="center" vertical="center"/>
      <protection/>
    </xf>
    <xf numFmtId="0" fontId="74" fillId="0" borderId="58" xfId="71" applyFont="1" applyBorder="1" applyAlignment="1" applyProtection="1">
      <alignment horizontal="center" vertical="center"/>
      <protection locked="0"/>
    </xf>
    <xf numFmtId="0" fontId="74" fillId="0" borderId="57" xfId="71" applyFont="1" applyBorder="1" applyAlignment="1">
      <alignment horizontal="center" vertical="center"/>
      <protection/>
    </xf>
    <xf numFmtId="0" fontId="74" fillId="34" borderId="58" xfId="0" applyFont="1" applyFill="1" applyBorder="1" applyAlignment="1" applyProtection="1">
      <alignment horizontal="center" vertical="center"/>
      <protection locked="0"/>
    </xf>
    <xf numFmtId="0" fontId="81" fillId="0" borderId="53" xfId="71" applyFont="1" applyBorder="1" applyAlignment="1" quotePrefix="1">
      <alignment horizontal="center" vertical="center"/>
      <protection/>
    </xf>
    <xf numFmtId="0" fontId="82" fillId="0" borderId="34" xfId="71" applyFont="1" applyBorder="1" applyAlignment="1">
      <alignment horizontal="center" vertical="center"/>
      <protection/>
    </xf>
    <xf numFmtId="0" fontId="82" fillId="34" borderId="25" xfId="0" applyFont="1" applyFill="1" applyBorder="1" applyAlignment="1" applyProtection="1">
      <alignment horizontal="center" vertical="center"/>
      <protection locked="0"/>
    </xf>
    <xf numFmtId="0" fontId="82" fillId="0" borderId="14" xfId="71" applyFont="1" applyBorder="1" applyAlignment="1">
      <alignment horizontal="center" vertical="center"/>
      <protection/>
    </xf>
    <xf numFmtId="0" fontId="82" fillId="34" borderId="26" xfId="0" applyFont="1" applyFill="1" applyBorder="1" applyAlignment="1" applyProtection="1">
      <alignment horizontal="center" vertical="center"/>
      <protection locked="0"/>
    </xf>
    <xf numFmtId="0" fontId="82" fillId="0" borderId="57" xfId="71" applyFont="1" applyBorder="1" applyAlignment="1">
      <alignment horizontal="center" vertical="center"/>
      <protection/>
    </xf>
    <xf numFmtId="0" fontId="82" fillId="34" borderId="58" xfId="0" applyFont="1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horizontal="center" vertical="center" shrinkToFit="1"/>
      <protection/>
    </xf>
    <xf numFmtId="0" fontId="4" fillId="33" borderId="41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4" borderId="59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vertical="center"/>
    </xf>
    <xf numFmtId="0" fontId="83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5" borderId="0" xfId="0" applyFont="1" applyFill="1" applyBorder="1" applyAlignment="1" applyProtection="1">
      <alignment horizontal="right" vertical="center"/>
      <protection/>
    </xf>
    <xf numFmtId="0" fontId="0" fillId="35" borderId="23" xfId="0" applyFont="1" applyFill="1" applyBorder="1" applyAlignment="1" applyProtection="1">
      <alignment horizontal="right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60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5" borderId="60" xfId="0" applyFont="1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78" fillId="35" borderId="0" xfId="0" applyFont="1" applyFill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/>
      <protection/>
    </xf>
    <xf numFmtId="0" fontId="0" fillId="19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 shrinkToFit="1"/>
      <protection locked="0"/>
    </xf>
    <xf numFmtId="0" fontId="4" fillId="34" borderId="14" xfId="0" applyFont="1" applyFill="1" applyBorder="1" applyAlignment="1" applyProtection="1">
      <alignment horizontal="center" vertical="center" shrinkToFit="1"/>
      <protection locked="0"/>
    </xf>
    <xf numFmtId="0" fontId="4" fillId="34" borderId="45" xfId="0" applyFont="1" applyFill="1" applyBorder="1" applyAlignment="1" applyProtection="1">
      <alignment horizontal="center" vertical="center" shrinkToFit="1"/>
      <protection locked="0"/>
    </xf>
    <xf numFmtId="0" fontId="26" fillId="0" borderId="19" xfId="0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distributed" vertical="center"/>
    </xf>
    <xf numFmtId="0" fontId="26" fillId="0" borderId="61" xfId="0" applyFont="1" applyBorder="1" applyAlignment="1">
      <alignment horizontal="distributed" vertical="center"/>
    </xf>
    <xf numFmtId="0" fontId="25" fillId="0" borderId="19" xfId="0" applyFont="1" applyBorder="1" applyAlignment="1">
      <alignment horizontal="center" vertical="center"/>
    </xf>
    <xf numFmtId="0" fontId="26" fillId="0" borderId="36" xfId="0" applyFont="1" applyBorder="1" applyAlignment="1">
      <alignment horizontal="distributed" vertical="center"/>
    </xf>
    <xf numFmtId="0" fontId="26" fillId="0" borderId="27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43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left" vertical="center" shrinkToFit="1"/>
    </xf>
    <xf numFmtId="0" fontId="23" fillId="0" borderId="45" xfId="0" applyFont="1" applyBorder="1" applyAlignment="1">
      <alignment horizontal="left" vertical="center" shrinkToFit="1"/>
    </xf>
    <xf numFmtId="0" fontId="25" fillId="0" borderId="3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49" fontId="25" fillId="0" borderId="27" xfId="0" applyNumberFormat="1" applyFont="1" applyBorder="1" applyAlignment="1">
      <alignment horizontal="center" vertical="center"/>
    </xf>
    <xf numFmtId="49" fontId="25" fillId="0" borderId="6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23" fillId="0" borderId="43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23" fillId="0" borderId="45" xfId="0" applyFont="1" applyBorder="1" applyAlignment="1">
      <alignment horizontal="distributed" vertical="center"/>
    </xf>
    <xf numFmtId="0" fontId="27" fillId="0" borderId="3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3" fillId="0" borderId="0" xfId="0" applyFont="1" applyAlignment="1">
      <alignment horizontal="center" vertical="center"/>
    </xf>
    <xf numFmtId="0" fontId="24" fillId="0" borderId="36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24" fillId="0" borderId="61" xfId="0" applyFont="1" applyBorder="1" applyAlignment="1">
      <alignment horizontal="center" vertical="center" shrinkToFit="1"/>
    </xf>
    <xf numFmtId="0" fontId="27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11" fillId="0" borderId="61" xfId="0" applyFont="1" applyBorder="1" applyAlignment="1">
      <alignment horizontal="distributed" vertical="center"/>
    </xf>
    <xf numFmtId="0" fontId="11" fillId="0" borderId="19" xfId="0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 shrinkToFit="1"/>
    </xf>
    <xf numFmtId="0" fontId="11" fillId="0" borderId="0" xfId="0" applyFont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43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45" xfId="0" applyFont="1" applyBorder="1" applyAlignment="1">
      <alignment horizontal="left" vertical="center" shrinkToFit="1"/>
    </xf>
    <xf numFmtId="0" fontId="10" fillId="0" borderId="4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45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1" fillId="0" borderId="50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11" fillId="0" borderId="64" xfId="0" applyFont="1" applyBorder="1" applyAlignment="1">
      <alignment horizontal="distributed" vertical="center"/>
    </xf>
    <xf numFmtId="0" fontId="11" fillId="0" borderId="41" xfId="0" applyNumberFormat="1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65" xfId="0" applyNumberFormat="1" applyFont="1" applyBorder="1" applyAlignment="1">
      <alignment horizontal="center" vertical="center" shrinkToFit="1"/>
    </xf>
    <xf numFmtId="0" fontId="11" fillId="0" borderId="10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66" xfId="0" applyNumberFormat="1" applyFont="1" applyBorder="1" applyAlignment="1">
      <alignment horizontal="center" vertical="center" shrinkToFit="1"/>
    </xf>
    <xf numFmtId="0" fontId="11" fillId="0" borderId="28" xfId="0" applyNumberFormat="1" applyFont="1" applyBorder="1" applyAlignment="1">
      <alignment horizontal="center" vertical="center" shrinkToFit="1"/>
    </xf>
    <xf numFmtId="0" fontId="11" fillId="0" borderId="29" xfId="0" applyNumberFormat="1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65" xfId="0" applyFont="1" applyBorder="1" applyAlignment="1">
      <alignment horizontal="distributed" vertical="center" indent="1"/>
    </xf>
    <xf numFmtId="0" fontId="11" fillId="0" borderId="10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distributed" vertical="center" indent="1"/>
    </xf>
    <xf numFmtId="0" fontId="11" fillId="0" borderId="65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1" fillId="0" borderId="66" xfId="0" applyFont="1" applyBorder="1" applyAlignment="1">
      <alignment horizontal="distributed" vertical="center" indent="1"/>
    </xf>
    <xf numFmtId="0" fontId="11" fillId="0" borderId="28" xfId="0" applyFont="1" applyBorder="1" applyAlignment="1">
      <alignment horizontal="distributed" vertical="center" indent="1"/>
    </xf>
    <xf numFmtId="0" fontId="11" fillId="0" borderId="29" xfId="0" applyFont="1" applyBorder="1" applyAlignment="1">
      <alignment horizontal="distributed" vertical="center" indent="1"/>
    </xf>
    <xf numFmtId="0" fontId="11" fillId="0" borderId="6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194" fontId="31" fillId="0" borderId="0" xfId="0" applyNumberFormat="1" applyFont="1" applyAlignment="1">
      <alignment horizontal="center" vertical="center" textRotation="255" shrinkToFit="1"/>
    </xf>
    <xf numFmtId="0" fontId="11" fillId="0" borderId="48" xfId="0" applyNumberFormat="1" applyFont="1" applyBorder="1" applyAlignment="1">
      <alignment horizontal="center" vertical="center" shrinkToFit="1"/>
    </xf>
    <xf numFmtId="0" fontId="11" fillId="0" borderId="16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24" fillId="0" borderId="0" xfId="0" applyFont="1" applyAlignment="1">
      <alignment horizontal="right" vertical="center"/>
    </xf>
    <xf numFmtId="0" fontId="0" fillId="0" borderId="28" xfId="71" applyBorder="1" applyAlignment="1">
      <alignment horizontal="left" vertical="center"/>
      <protection/>
    </xf>
    <xf numFmtId="0" fontId="0" fillId="0" borderId="47" xfId="71" applyBorder="1" applyAlignment="1">
      <alignment horizontal="left" vertical="center"/>
      <protection/>
    </xf>
    <xf numFmtId="0" fontId="0" fillId="0" borderId="72" xfId="71" applyBorder="1" applyAlignment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0" fillId="0" borderId="73" xfId="7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標準_2006.推薦エントリーシート(改訂版）" xfId="70"/>
    <cellStyle name="標準_単表" xfId="71"/>
    <cellStyle name="Followed Hyperlink" xfId="72"/>
    <cellStyle name="良い" xfId="73"/>
  </cellStyles>
  <dxfs count="32"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200025</xdr:colOff>
      <xdr:row>20</xdr:row>
      <xdr:rowOff>57150</xdr:rowOff>
    </xdr:from>
    <xdr:to>
      <xdr:col>25</xdr:col>
      <xdr:colOff>133350</xdr:colOff>
      <xdr:row>26</xdr:row>
      <xdr:rowOff>57150</xdr:rowOff>
    </xdr:to>
    <xdr:sp>
      <xdr:nvSpPr>
        <xdr:cNvPr id="1" name="四角形: 角を丸くする 1"/>
        <xdr:cNvSpPr>
          <a:spLocks/>
        </xdr:cNvSpPr>
      </xdr:nvSpPr>
      <xdr:spPr>
        <a:xfrm>
          <a:off x="11239500" y="4895850"/>
          <a:ext cx="4743450" cy="1409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団体戦で欠員がある場合は後ろ詰めでエントリーしてください。</a:t>
          </a:r>
        </a:p>
      </xdr:txBody>
    </xdr:sp>
    <xdr:clientData/>
  </xdr:twoCellAnchor>
  <xdr:twoCellAnchor>
    <xdr:from>
      <xdr:col>17</xdr:col>
      <xdr:colOff>228600</xdr:colOff>
      <xdr:row>23</xdr:row>
      <xdr:rowOff>85725</xdr:rowOff>
    </xdr:from>
    <xdr:to>
      <xdr:col>20</xdr:col>
      <xdr:colOff>19050</xdr:colOff>
      <xdr:row>25</xdr:row>
      <xdr:rowOff>152400</xdr:rowOff>
    </xdr:to>
    <xdr:sp>
      <xdr:nvSpPr>
        <xdr:cNvPr id="2" name="矢印: 下 2"/>
        <xdr:cNvSpPr>
          <a:spLocks/>
        </xdr:cNvSpPr>
      </xdr:nvSpPr>
      <xdr:spPr>
        <a:xfrm rot="5400000">
          <a:off x="10601325" y="5591175"/>
          <a:ext cx="457200" cy="561975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17</xdr:row>
      <xdr:rowOff>85725</xdr:rowOff>
    </xdr:from>
    <xdr:to>
      <xdr:col>21</xdr:col>
      <xdr:colOff>685800</xdr:colOff>
      <xdr:row>19</xdr:row>
      <xdr:rowOff>28575</xdr:rowOff>
    </xdr:to>
    <xdr:sp>
      <xdr:nvSpPr>
        <xdr:cNvPr id="3" name="矢印: 下 3"/>
        <xdr:cNvSpPr>
          <a:spLocks/>
        </xdr:cNvSpPr>
      </xdr:nvSpPr>
      <xdr:spPr>
        <a:xfrm rot="10800000">
          <a:off x="11820525" y="4257675"/>
          <a:ext cx="600075" cy="43815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17</xdr:row>
      <xdr:rowOff>228600</xdr:rowOff>
    </xdr:from>
    <xdr:to>
      <xdr:col>20</xdr:col>
      <xdr:colOff>133350</xdr:colOff>
      <xdr:row>20</xdr:row>
      <xdr:rowOff>123825</xdr:rowOff>
    </xdr:to>
    <xdr:sp>
      <xdr:nvSpPr>
        <xdr:cNvPr id="4" name="矢印: 下 2"/>
        <xdr:cNvSpPr>
          <a:spLocks/>
        </xdr:cNvSpPr>
      </xdr:nvSpPr>
      <xdr:spPr>
        <a:xfrm rot="7067511">
          <a:off x="10715625" y="4400550"/>
          <a:ext cx="457200" cy="561975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AL222"/>
  <sheetViews>
    <sheetView tabSelected="1" zoomScale="70" zoomScaleNormal="70" zoomScalePageLayoutView="0" workbookViewId="0" topLeftCell="C10">
      <selection activeCell="X29" sqref="X29"/>
    </sheetView>
  </sheetViews>
  <sheetFormatPr defaultColWidth="9.00390625" defaultRowHeight="13.5"/>
  <cols>
    <col min="1" max="1" width="0" style="35" hidden="1" customWidth="1"/>
    <col min="2" max="2" width="4.125" style="35" hidden="1" customWidth="1"/>
    <col min="3" max="3" width="9.00390625" style="35" customWidth="1"/>
    <col min="4" max="4" width="9.125" style="35" customWidth="1"/>
    <col min="5" max="6" width="12.75390625" style="35" customWidth="1"/>
    <col min="7" max="7" width="28.125" style="35" customWidth="1"/>
    <col min="8" max="8" width="5.625" style="35" bestFit="1" customWidth="1"/>
    <col min="9" max="9" width="5.25390625" style="35" bestFit="1" customWidth="1"/>
    <col min="10" max="10" width="3.875" style="35" customWidth="1"/>
    <col min="11" max="11" width="3.375" style="35" bestFit="1" customWidth="1"/>
    <col min="12" max="12" width="6.25390625" style="35" customWidth="1"/>
    <col min="13" max="13" width="5.00390625" style="35" bestFit="1" customWidth="1"/>
    <col min="14" max="14" width="5.75390625" style="35" customWidth="1"/>
    <col min="15" max="15" width="4.00390625" style="35" bestFit="1" customWidth="1"/>
    <col min="16" max="16" width="20.50390625" style="35" bestFit="1" customWidth="1"/>
    <col min="17" max="17" width="4.75390625" style="35" customWidth="1"/>
    <col min="18" max="18" width="8.75390625" style="35" customWidth="1"/>
    <col min="19" max="19" width="3.25390625" style="35" hidden="1" customWidth="1"/>
    <col min="20" max="20" width="2.00390625" style="35" hidden="1" customWidth="1"/>
    <col min="21" max="21" width="9.125" style="35" customWidth="1"/>
    <col min="22" max="23" width="12.75390625" style="35" customWidth="1"/>
    <col min="24" max="24" width="22.875" style="35" customWidth="1"/>
    <col min="25" max="25" width="5.625" style="35" bestFit="1" customWidth="1"/>
    <col min="26" max="26" width="5.25390625" style="35" bestFit="1" customWidth="1"/>
    <col min="27" max="27" width="3.875" style="35" customWidth="1"/>
    <col min="28" max="28" width="3.375" style="35" bestFit="1" customWidth="1"/>
    <col min="29" max="29" width="5.50390625" style="35" customWidth="1"/>
    <col min="30" max="30" width="3.875" style="35" bestFit="1" customWidth="1"/>
    <col min="31" max="31" width="5.50390625" style="35" customWidth="1"/>
    <col min="32" max="32" width="3.25390625" style="35" bestFit="1" customWidth="1"/>
    <col min="33" max="33" width="19.375" style="35" customWidth="1"/>
    <col min="34" max="34" width="4.875" style="35" customWidth="1"/>
    <col min="35" max="35" width="9.25390625" style="35" customWidth="1"/>
    <col min="36" max="37" width="9.00390625" style="35" customWidth="1"/>
    <col min="38" max="38" width="16.125" style="35" bestFit="1" customWidth="1"/>
    <col min="39" max="16384" width="9.00390625" style="35" customWidth="1"/>
  </cols>
  <sheetData>
    <row r="1" spans="3:35" ht="13.5"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84" t="s">
        <v>60</v>
      </c>
      <c r="AI1" s="83" t="s">
        <v>59</v>
      </c>
    </row>
    <row r="2" spans="3:38" ht="13.5" customHeight="1">
      <c r="C2" s="202" t="s">
        <v>36</v>
      </c>
      <c r="D2" s="204"/>
      <c r="E2" s="205" t="s">
        <v>120</v>
      </c>
      <c r="F2" s="207" t="s">
        <v>121</v>
      </c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9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83">
        <v>20150202</v>
      </c>
      <c r="AL2" s="150">
        <f ca="1">NOW()</f>
        <v>45364.445175925925</v>
      </c>
    </row>
    <row r="3" spans="3:38" ht="13.5" customHeight="1">
      <c r="C3" s="204"/>
      <c r="D3" s="204"/>
      <c r="E3" s="206"/>
      <c r="F3" s="210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L3" s="151">
        <f>YEAR(AL2)</f>
        <v>2024</v>
      </c>
    </row>
    <row r="4" spans="3:38" ht="13.5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6"/>
      <c r="R4" s="16"/>
      <c r="S4" s="16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L4" s="35">
        <f>IF(AL3-2018=1,"元",AL3-2018)</f>
        <v>6</v>
      </c>
    </row>
    <row r="5" spans="3:38" s="19" customFormat="1" ht="23.25" customHeight="1">
      <c r="C5" s="202" t="s">
        <v>16</v>
      </c>
      <c r="D5" s="203"/>
      <c r="E5" s="213"/>
      <c r="F5" s="214"/>
      <c r="G5" s="215"/>
      <c r="H5" s="16"/>
      <c r="I5" s="17" t="s">
        <v>54</v>
      </c>
      <c r="J5" s="213"/>
      <c r="K5" s="214"/>
      <c r="L5" s="215"/>
      <c r="M5" s="142" t="s">
        <v>81</v>
      </c>
      <c r="N5" s="40"/>
      <c r="O5" s="40"/>
      <c r="P5" s="20"/>
      <c r="Q5" s="79"/>
      <c r="R5" s="79"/>
      <c r="S5" s="79"/>
      <c r="T5" s="79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30"/>
      <c r="AI5" s="30"/>
      <c r="AL5" s="19">
        <f>MONTH(AL2)</f>
        <v>3</v>
      </c>
    </row>
    <row r="6" spans="3:38" s="19" customFormat="1" ht="19.5" customHeight="1">
      <c r="C6" s="20"/>
      <c r="D6" s="20"/>
      <c r="E6" s="14" t="s">
        <v>34</v>
      </c>
      <c r="F6" s="14" t="s">
        <v>35</v>
      </c>
      <c r="G6" s="14"/>
      <c r="H6" s="14"/>
      <c r="I6" s="14"/>
      <c r="J6" s="14"/>
      <c r="K6" s="14"/>
      <c r="L6" s="40"/>
      <c r="M6" s="40"/>
      <c r="N6" s="40"/>
      <c r="O6" s="40"/>
      <c r="P6" s="20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30"/>
      <c r="AI6" s="30"/>
      <c r="AL6" s="19">
        <f>DAY(AL2)</f>
        <v>13</v>
      </c>
    </row>
    <row r="7" spans="3:38" s="19" customFormat="1" ht="23.25" customHeight="1">
      <c r="C7" s="202" t="s">
        <v>27</v>
      </c>
      <c r="D7" s="203"/>
      <c r="E7" s="116"/>
      <c r="F7" s="97"/>
      <c r="G7" s="20"/>
      <c r="H7" s="79"/>
      <c r="I7" s="79"/>
      <c r="J7" s="79"/>
      <c r="K7" s="79"/>
      <c r="L7" s="79"/>
      <c r="M7" s="79"/>
      <c r="N7" s="79"/>
      <c r="O7" s="79"/>
      <c r="P7" s="20"/>
      <c r="Q7" s="20"/>
      <c r="R7" s="20"/>
      <c r="S7" s="89"/>
      <c r="T7" s="89"/>
      <c r="U7" s="89"/>
      <c r="V7" s="29" t="s">
        <v>34</v>
      </c>
      <c r="W7" s="29" t="s">
        <v>35</v>
      </c>
      <c r="X7" s="18"/>
      <c r="Y7" s="90"/>
      <c r="Z7" s="90"/>
      <c r="AA7" s="90"/>
      <c r="AB7" s="90"/>
      <c r="AC7" s="90"/>
      <c r="AD7" s="90"/>
      <c r="AE7" s="90"/>
      <c r="AF7" s="90"/>
      <c r="AG7" s="90"/>
      <c r="AH7" s="91"/>
      <c r="AI7" s="30"/>
      <c r="AL7" s="19" t="str">
        <f>"令和"&amp;AL4&amp;"年 "&amp;AL5&amp;"月 "&amp;AL6&amp;"日"</f>
        <v>令和6年 3月 13日</v>
      </c>
    </row>
    <row r="8" spans="3:35" s="19" customFormat="1" ht="24" customHeight="1">
      <c r="C8" s="202" t="s">
        <v>0</v>
      </c>
      <c r="D8" s="203"/>
      <c r="E8" s="116"/>
      <c r="F8" s="97"/>
      <c r="G8" s="78"/>
      <c r="H8" s="78"/>
      <c r="I8" s="78"/>
      <c r="J8" s="78"/>
      <c r="K8" s="78"/>
      <c r="L8" s="78"/>
      <c r="M8" s="78"/>
      <c r="N8" s="78"/>
      <c r="O8" s="40"/>
      <c r="P8" s="20"/>
      <c r="Q8" s="64"/>
      <c r="R8" s="192" t="s">
        <v>15</v>
      </c>
      <c r="S8" s="192"/>
      <c r="T8" s="192"/>
      <c r="U8" s="193"/>
      <c r="V8" s="115"/>
      <c r="W8" s="115"/>
      <c r="X8" s="18"/>
      <c r="Y8" s="18"/>
      <c r="Z8" s="199"/>
      <c r="AA8" s="199"/>
      <c r="AB8" s="199"/>
      <c r="AC8" s="199"/>
      <c r="AD8" s="199"/>
      <c r="AE8" s="199"/>
      <c r="AF8" s="199"/>
      <c r="AG8" s="199"/>
      <c r="AH8" s="92"/>
      <c r="AI8" s="30"/>
    </row>
    <row r="9" spans="3:35" s="19" customFormat="1" ht="24" customHeight="1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63" t="s">
        <v>79</v>
      </c>
      <c r="R9" s="18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63" t="s">
        <v>79</v>
      </c>
      <c r="AI9" s="18"/>
    </row>
    <row r="10" spans="3:35" s="19" customFormat="1" ht="24" customHeight="1">
      <c r="C10" s="20"/>
      <c r="D10" s="21" t="s">
        <v>90</v>
      </c>
      <c r="E10" s="20"/>
      <c r="F10" s="15" t="s">
        <v>49</v>
      </c>
      <c r="G10" s="15"/>
      <c r="H10" s="112"/>
      <c r="I10" s="15" t="s">
        <v>50</v>
      </c>
      <c r="J10" s="62" t="s">
        <v>51</v>
      </c>
      <c r="K10" s="20"/>
      <c r="L10" s="20"/>
      <c r="M10" s="20"/>
      <c r="N10" s="20"/>
      <c r="O10" s="20"/>
      <c r="P10" s="20"/>
      <c r="Q10" s="63" t="s">
        <v>78</v>
      </c>
      <c r="R10" s="63"/>
      <c r="S10" s="89"/>
      <c r="T10" s="89"/>
      <c r="U10" s="21" t="s">
        <v>122</v>
      </c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63" t="s">
        <v>78</v>
      </c>
      <c r="AI10" s="63"/>
    </row>
    <row r="11" spans="3:35" s="19" customFormat="1" ht="19.5" customHeight="1">
      <c r="C11" s="20"/>
      <c r="D11" s="38" t="s">
        <v>33</v>
      </c>
      <c r="E11" s="68" t="s">
        <v>34</v>
      </c>
      <c r="F11" s="57" t="s">
        <v>35</v>
      </c>
      <c r="G11" s="157" t="s">
        <v>91</v>
      </c>
      <c r="H11" s="197" t="s">
        <v>9</v>
      </c>
      <c r="I11" s="198"/>
      <c r="J11" s="195" t="s">
        <v>10</v>
      </c>
      <c r="K11" s="196"/>
      <c r="L11" s="195" t="s">
        <v>5</v>
      </c>
      <c r="M11" s="196"/>
      <c r="N11" s="194" t="s">
        <v>6</v>
      </c>
      <c r="O11" s="194"/>
      <c r="P11" s="96" t="s">
        <v>80</v>
      </c>
      <c r="Q11" s="77" t="s">
        <v>32</v>
      </c>
      <c r="R11" s="62"/>
      <c r="S11" s="93"/>
      <c r="T11" s="89"/>
      <c r="U11" s="38" t="s">
        <v>33</v>
      </c>
      <c r="V11" s="68" t="s">
        <v>34</v>
      </c>
      <c r="W11" s="57" t="s">
        <v>35</v>
      </c>
      <c r="X11" s="157" t="s">
        <v>91</v>
      </c>
      <c r="Y11" s="197" t="s">
        <v>9</v>
      </c>
      <c r="Z11" s="198"/>
      <c r="AA11" s="195" t="s">
        <v>10</v>
      </c>
      <c r="AB11" s="196"/>
      <c r="AC11" s="195" t="s">
        <v>5</v>
      </c>
      <c r="AD11" s="196"/>
      <c r="AE11" s="194" t="s">
        <v>6</v>
      </c>
      <c r="AF11" s="194"/>
      <c r="AG11" s="96" t="s">
        <v>80</v>
      </c>
      <c r="AH11" s="77" t="s">
        <v>32</v>
      </c>
      <c r="AI11" s="62"/>
    </row>
    <row r="12" spans="3:35" s="19" customFormat="1" ht="19.5" customHeight="1">
      <c r="C12" s="20"/>
      <c r="D12" s="186" t="s">
        <v>1</v>
      </c>
      <c r="E12" s="117"/>
      <c r="F12" s="154"/>
      <c r="G12" s="155"/>
      <c r="H12" s="98"/>
      <c r="I12" s="87" t="s">
        <v>11</v>
      </c>
      <c r="J12" s="114"/>
      <c r="K12" s="87" t="s">
        <v>12</v>
      </c>
      <c r="L12" s="98"/>
      <c r="M12" s="87" t="s">
        <v>7</v>
      </c>
      <c r="N12" s="98"/>
      <c r="O12" s="88" t="s">
        <v>8</v>
      </c>
      <c r="P12" s="143"/>
      <c r="Q12" s="102"/>
      <c r="R12" s="62"/>
      <c r="S12" s="89"/>
      <c r="T12" s="89"/>
      <c r="U12" s="186" t="s">
        <v>1</v>
      </c>
      <c r="V12" s="117"/>
      <c r="W12" s="154"/>
      <c r="X12" s="155"/>
      <c r="Y12" s="98"/>
      <c r="Z12" s="87" t="s">
        <v>11</v>
      </c>
      <c r="AA12" s="114"/>
      <c r="AB12" s="87" t="s">
        <v>12</v>
      </c>
      <c r="AC12" s="98"/>
      <c r="AD12" s="87" t="s">
        <v>7</v>
      </c>
      <c r="AE12" s="98"/>
      <c r="AF12" s="88" t="s">
        <v>8</v>
      </c>
      <c r="AG12" s="143"/>
      <c r="AH12" s="102"/>
      <c r="AI12" s="15"/>
    </row>
    <row r="13" spans="3:35" s="19" customFormat="1" ht="19.5" customHeight="1">
      <c r="C13" s="20"/>
      <c r="D13" s="187" t="s">
        <v>106</v>
      </c>
      <c r="E13" s="118"/>
      <c r="F13" s="119"/>
      <c r="G13" s="156"/>
      <c r="H13" s="99"/>
      <c r="I13" s="65" t="s">
        <v>11</v>
      </c>
      <c r="J13" s="106"/>
      <c r="K13" s="65" t="s">
        <v>12</v>
      </c>
      <c r="L13" s="99"/>
      <c r="M13" s="65" t="s">
        <v>7</v>
      </c>
      <c r="N13" s="99"/>
      <c r="O13" s="66" t="s">
        <v>8</v>
      </c>
      <c r="P13" s="144"/>
      <c r="Q13" s="103"/>
      <c r="R13" s="15"/>
      <c r="S13" s="89"/>
      <c r="T13" s="89"/>
      <c r="U13" s="187" t="s">
        <v>2</v>
      </c>
      <c r="V13" s="118"/>
      <c r="W13" s="119"/>
      <c r="X13" s="156"/>
      <c r="Y13" s="99"/>
      <c r="Z13" s="65" t="s">
        <v>11</v>
      </c>
      <c r="AA13" s="106"/>
      <c r="AB13" s="65" t="s">
        <v>12</v>
      </c>
      <c r="AC13" s="99"/>
      <c r="AD13" s="65" t="s">
        <v>7</v>
      </c>
      <c r="AE13" s="99"/>
      <c r="AF13" s="66" t="s">
        <v>8</v>
      </c>
      <c r="AG13" s="144"/>
      <c r="AH13" s="103"/>
      <c r="AI13" s="15"/>
    </row>
    <row r="14" spans="3:35" s="19" customFormat="1" ht="19.5" customHeight="1">
      <c r="C14" s="20"/>
      <c r="D14" s="187" t="s">
        <v>2</v>
      </c>
      <c r="E14" s="118"/>
      <c r="F14" s="119"/>
      <c r="G14" s="97"/>
      <c r="H14" s="100"/>
      <c r="I14" s="23" t="s">
        <v>11</v>
      </c>
      <c r="J14" s="106"/>
      <c r="K14" s="23" t="s">
        <v>12</v>
      </c>
      <c r="L14" s="100"/>
      <c r="M14" s="23" t="s">
        <v>7</v>
      </c>
      <c r="N14" s="100"/>
      <c r="O14" s="24" t="s">
        <v>8</v>
      </c>
      <c r="P14" s="144"/>
      <c r="Q14" s="104"/>
      <c r="R14" s="15"/>
      <c r="S14" s="89"/>
      <c r="T14" s="89"/>
      <c r="U14" s="187" t="s">
        <v>3</v>
      </c>
      <c r="V14" s="118"/>
      <c r="W14" s="119"/>
      <c r="X14" s="97"/>
      <c r="Y14" s="100"/>
      <c r="Z14" s="23" t="s">
        <v>11</v>
      </c>
      <c r="AA14" s="107"/>
      <c r="AB14" s="23" t="s">
        <v>12</v>
      </c>
      <c r="AC14" s="100"/>
      <c r="AD14" s="23" t="s">
        <v>7</v>
      </c>
      <c r="AE14" s="100"/>
      <c r="AF14" s="24" t="s">
        <v>8</v>
      </c>
      <c r="AG14" s="144"/>
      <c r="AH14" s="104"/>
      <c r="AI14" s="15"/>
    </row>
    <row r="15" spans="3:35" s="19" customFormat="1" ht="19.5" customHeight="1">
      <c r="C15" s="15"/>
      <c r="D15" s="187" t="s">
        <v>94</v>
      </c>
      <c r="E15" s="118"/>
      <c r="F15" s="119"/>
      <c r="G15" s="97"/>
      <c r="H15" s="100"/>
      <c r="I15" s="23" t="s">
        <v>11</v>
      </c>
      <c r="J15" s="106"/>
      <c r="K15" s="23" t="s">
        <v>12</v>
      </c>
      <c r="L15" s="100"/>
      <c r="M15" s="23" t="s">
        <v>7</v>
      </c>
      <c r="N15" s="100"/>
      <c r="O15" s="24" t="s">
        <v>8</v>
      </c>
      <c r="P15" s="144"/>
      <c r="Q15" s="104"/>
      <c r="R15" s="15"/>
      <c r="S15" s="89"/>
      <c r="T15" s="89"/>
      <c r="U15" s="187" t="s">
        <v>4</v>
      </c>
      <c r="V15" s="118"/>
      <c r="W15" s="119"/>
      <c r="X15" s="97"/>
      <c r="Y15" s="161"/>
      <c r="Z15" s="23" t="s">
        <v>11</v>
      </c>
      <c r="AA15" s="108"/>
      <c r="AB15" s="26" t="s">
        <v>12</v>
      </c>
      <c r="AC15" s="101"/>
      <c r="AD15" s="26" t="s">
        <v>7</v>
      </c>
      <c r="AE15" s="101"/>
      <c r="AF15" s="31" t="s">
        <v>8</v>
      </c>
      <c r="AG15" s="146"/>
      <c r="AH15" s="105"/>
      <c r="AI15" s="15"/>
    </row>
    <row r="16" spans="3:35" s="19" customFormat="1" ht="19.5" customHeight="1">
      <c r="C16" s="20"/>
      <c r="D16" s="187" t="s">
        <v>3</v>
      </c>
      <c r="E16" s="118"/>
      <c r="F16" s="118"/>
      <c r="G16" s="118"/>
      <c r="H16" s="100"/>
      <c r="I16" s="23" t="s">
        <v>11</v>
      </c>
      <c r="J16" s="106"/>
      <c r="K16" s="23" t="s">
        <v>12</v>
      </c>
      <c r="L16" s="100"/>
      <c r="M16" s="23" t="s">
        <v>7</v>
      </c>
      <c r="N16" s="100"/>
      <c r="O16" s="24" t="s">
        <v>8</v>
      </c>
      <c r="P16" s="144"/>
      <c r="Q16" s="104"/>
      <c r="R16" s="15"/>
      <c r="S16" s="89"/>
      <c r="T16" s="94"/>
      <c r="U16" s="185" t="s">
        <v>19</v>
      </c>
      <c r="V16" s="120"/>
      <c r="W16" s="120"/>
      <c r="X16" s="120"/>
      <c r="Y16" s="162"/>
      <c r="Z16" s="33" t="s">
        <v>11</v>
      </c>
      <c r="AA16" s="34"/>
      <c r="AB16" s="34"/>
      <c r="AC16" s="34"/>
      <c r="AD16" s="34"/>
      <c r="AE16" s="34"/>
      <c r="AF16" s="34"/>
      <c r="AG16" s="34"/>
      <c r="AH16" s="34"/>
      <c r="AI16" s="15"/>
    </row>
    <row r="17" spans="3:35" s="19" customFormat="1" ht="19.5" customHeight="1">
      <c r="C17" s="20"/>
      <c r="D17" s="187" t="s">
        <v>4</v>
      </c>
      <c r="E17" s="118"/>
      <c r="F17" s="118"/>
      <c r="G17" s="118"/>
      <c r="H17" s="100"/>
      <c r="I17" s="23" t="s">
        <v>11</v>
      </c>
      <c r="J17" s="106"/>
      <c r="K17" s="23" t="s">
        <v>12</v>
      </c>
      <c r="L17" s="100"/>
      <c r="M17" s="23" t="s">
        <v>7</v>
      </c>
      <c r="N17" s="100"/>
      <c r="O17" s="24" t="s">
        <v>8</v>
      </c>
      <c r="P17" s="144"/>
      <c r="Q17" s="104"/>
      <c r="R17" s="15"/>
      <c r="S17" s="89"/>
      <c r="T17" s="89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0"/>
      <c r="AI17" s="15"/>
    </row>
    <row r="18" spans="3:35" s="19" customFormat="1" ht="19.5" customHeight="1">
      <c r="C18" s="20"/>
      <c r="D18" s="187" t="s">
        <v>4</v>
      </c>
      <c r="E18" s="118"/>
      <c r="F18" s="118"/>
      <c r="G18" s="118"/>
      <c r="H18" s="100"/>
      <c r="I18" s="23" t="s">
        <v>11</v>
      </c>
      <c r="J18" s="113"/>
      <c r="K18" s="26" t="s">
        <v>12</v>
      </c>
      <c r="L18" s="101"/>
      <c r="M18" s="26" t="s">
        <v>7</v>
      </c>
      <c r="N18" s="101"/>
      <c r="O18" s="31" t="s">
        <v>8</v>
      </c>
      <c r="P18" s="141"/>
      <c r="Q18" s="105"/>
      <c r="R18" s="15"/>
      <c r="S18" s="95"/>
      <c r="T18" s="95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0"/>
      <c r="AI18" s="34"/>
    </row>
    <row r="19" spans="3:35" ht="19.5" customHeight="1">
      <c r="C19" s="32"/>
      <c r="D19" s="185" t="s">
        <v>107</v>
      </c>
      <c r="E19" s="120"/>
      <c r="F19" s="120"/>
      <c r="G19" s="120"/>
      <c r="H19" s="101"/>
      <c r="I19" s="33" t="s">
        <v>11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0"/>
      <c r="AI19" s="30"/>
    </row>
    <row r="20" spans="3:35" s="37" customFormat="1" ht="13.5" customHeight="1">
      <c r="C20" s="36"/>
      <c r="D20" s="36"/>
      <c r="E20" s="36"/>
      <c r="F20" s="36"/>
      <c r="G20" s="36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0"/>
      <c r="AI20" s="30"/>
    </row>
    <row r="21" spans="3:35" s="37" customFormat="1" ht="13.5" customHeight="1">
      <c r="C21" s="36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63" t="s">
        <v>79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0"/>
      <c r="AI21" s="30"/>
    </row>
    <row r="22" spans="3:35" s="37" customFormat="1" ht="19.5" customHeight="1">
      <c r="C22" s="36"/>
      <c r="D22" s="21" t="s">
        <v>92</v>
      </c>
      <c r="E22" s="20"/>
      <c r="F22" s="15" t="s">
        <v>49</v>
      </c>
      <c r="G22" s="15"/>
      <c r="H22" s="112"/>
      <c r="I22" s="15" t="s">
        <v>50</v>
      </c>
      <c r="J22" s="62" t="s">
        <v>51</v>
      </c>
      <c r="K22" s="20"/>
      <c r="L22" s="20"/>
      <c r="M22" s="20"/>
      <c r="N22" s="20"/>
      <c r="O22" s="20"/>
      <c r="P22" s="20"/>
      <c r="Q22" s="63" t="s">
        <v>78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0"/>
      <c r="AI22" s="30"/>
    </row>
    <row r="23" spans="3:35" s="37" customFormat="1" ht="19.5" customHeight="1">
      <c r="C23" s="36"/>
      <c r="D23" s="38" t="s">
        <v>33</v>
      </c>
      <c r="E23" s="68" t="s">
        <v>34</v>
      </c>
      <c r="F23" s="57" t="s">
        <v>35</v>
      </c>
      <c r="G23" s="157" t="s">
        <v>91</v>
      </c>
      <c r="H23" s="197" t="s">
        <v>9</v>
      </c>
      <c r="I23" s="198"/>
      <c r="J23" s="195" t="s">
        <v>10</v>
      </c>
      <c r="K23" s="196"/>
      <c r="L23" s="195" t="s">
        <v>5</v>
      </c>
      <c r="M23" s="196"/>
      <c r="N23" s="194" t="s">
        <v>6</v>
      </c>
      <c r="O23" s="194"/>
      <c r="P23" s="96" t="s">
        <v>80</v>
      </c>
      <c r="Q23" s="77" t="s">
        <v>32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0"/>
      <c r="AI23" s="30"/>
    </row>
    <row r="24" spans="3:35" s="37" customFormat="1" ht="19.5" customHeight="1">
      <c r="C24" s="36"/>
      <c r="D24" s="186" t="s">
        <v>1</v>
      </c>
      <c r="E24" s="117"/>
      <c r="F24" s="154"/>
      <c r="G24" s="155"/>
      <c r="H24" s="98"/>
      <c r="I24" s="87" t="s">
        <v>11</v>
      </c>
      <c r="J24" s="114"/>
      <c r="K24" s="87" t="s">
        <v>12</v>
      </c>
      <c r="L24" s="98"/>
      <c r="M24" s="87" t="s">
        <v>7</v>
      </c>
      <c r="N24" s="98"/>
      <c r="O24" s="88" t="s">
        <v>8</v>
      </c>
      <c r="P24" s="143"/>
      <c r="Q24" s="102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0"/>
      <c r="AI24" s="30"/>
    </row>
    <row r="25" spans="3:35" s="37" customFormat="1" ht="19.5" customHeight="1">
      <c r="C25" s="36"/>
      <c r="D25" s="187" t="s">
        <v>2</v>
      </c>
      <c r="E25" s="118"/>
      <c r="F25" s="119"/>
      <c r="G25" s="156"/>
      <c r="H25" s="99"/>
      <c r="I25" s="65" t="s">
        <v>11</v>
      </c>
      <c r="J25" s="106"/>
      <c r="K25" s="65" t="s">
        <v>12</v>
      </c>
      <c r="L25" s="99"/>
      <c r="M25" s="65" t="s">
        <v>7</v>
      </c>
      <c r="N25" s="99"/>
      <c r="O25" s="66" t="s">
        <v>8</v>
      </c>
      <c r="P25" s="144"/>
      <c r="Q25" s="103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0"/>
      <c r="AI25" s="30"/>
    </row>
    <row r="26" spans="3:35" s="37" customFormat="1" ht="19.5" customHeight="1">
      <c r="C26" s="36"/>
      <c r="D26" s="187" t="s">
        <v>3</v>
      </c>
      <c r="E26" s="118"/>
      <c r="F26" s="119"/>
      <c r="G26" s="97"/>
      <c r="H26" s="100"/>
      <c r="I26" s="23" t="s">
        <v>11</v>
      </c>
      <c r="J26" s="107"/>
      <c r="K26" s="23" t="s">
        <v>12</v>
      </c>
      <c r="L26" s="100"/>
      <c r="M26" s="23" t="s">
        <v>7</v>
      </c>
      <c r="N26" s="100"/>
      <c r="O26" s="24" t="s">
        <v>8</v>
      </c>
      <c r="P26" s="144"/>
      <c r="Q26" s="10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0"/>
      <c r="AI26" s="30"/>
    </row>
    <row r="27" spans="3:35" s="37" customFormat="1" ht="19.5" customHeight="1">
      <c r="C27" s="36"/>
      <c r="D27" s="187" t="s">
        <v>4</v>
      </c>
      <c r="E27" s="118"/>
      <c r="F27" s="119"/>
      <c r="G27" s="97"/>
      <c r="H27" s="161"/>
      <c r="I27" s="23" t="s">
        <v>11</v>
      </c>
      <c r="J27" s="108"/>
      <c r="K27" s="26" t="s">
        <v>12</v>
      </c>
      <c r="L27" s="101"/>
      <c r="M27" s="26" t="s">
        <v>7</v>
      </c>
      <c r="N27" s="101"/>
      <c r="O27" s="31" t="s">
        <v>8</v>
      </c>
      <c r="P27" s="146"/>
      <c r="Q27" s="105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0"/>
      <c r="AI27" s="30"/>
    </row>
    <row r="28" spans="3:35" s="37" customFormat="1" ht="19.5" customHeight="1">
      <c r="C28" s="36"/>
      <c r="D28" s="185" t="s">
        <v>107</v>
      </c>
      <c r="E28" s="120"/>
      <c r="F28" s="120"/>
      <c r="G28" s="120"/>
      <c r="H28" s="162"/>
      <c r="I28" s="33" t="s">
        <v>11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0"/>
      <c r="AI28" s="30"/>
    </row>
    <row r="29" spans="3:35" s="37" customFormat="1" ht="13.5" customHeight="1">
      <c r="C29" s="36"/>
      <c r="D29" s="36"/>
      <c r="E29" s="36"/>
      <c r="F29" s="36"/>
      <c r="G29" s="36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0"/>
      <c r="AI29" s="30"/>
    </row>
    <row r="30" spans="3:35" s="37" customFormat="1" ht="13.5" customHeight="1">
      <c r="C30" s="36"/>
      <c r="D30" s="36"/>
      <c r="E30" s="36"/>
      <c r="F30" s="36"/>
      <c r="G30" s="36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0"/>
      <c r="AI30" s="30"/>
    </row>
    <row r="31" spans="3:35" s="37" customFormat="1" ht="24" customHeight="1">
      <c r="C31" s="20"/>
      <c r="D31" s="21" t="s">
        <v>88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63" t="s">
        <v>55</v>
      </c>
      <c r="R31" s="34"/>
      <c r="S31" s="34"/>
      <c r="T31" s="20"/>
      <c r="U31" s="21" t="s">
        <v>89</v>
      </c>
      <c r="V31" s="15"/>
      <c r="W31" s="15"/>
      <c r="X31" s="15"/>
      <c r="Y31" s="20"/>
      <c r="Z31" s="20"/>
      <c r="AA31" s="20"/>
      <c r="AB31" s="20"/>
      <c r="AC31" s="20"/>
      <c r="AD31" s="20"/>
      <c r="AE31" s="20"/>
      <c r="AF31" s="20"/>
      <c r="AG31" s="20"/>
      <c r="AH31" s="63" t="s">
        <v>55</v>
      </c>
      <c r="AI31" s="30"/>
    </row>
    <row r="32" spans="3:35" s="19" customFormat="1" ht="24" customHeight="1">
      <c r="C32" s="28"/>
      <c r="D32" s="38" t="s">
        <v>29</v>
      </c>
      <c r="E32" s="22" t="s">
        <v>34</v>
      </c>
      <c r="F32" s="57" t="s">
        <v>35</v>
      </c>
      <c r="G32" s="157" t="s">
        <v>91</v>
      </c>
      <c r="H32" s="195" t="s">
        <v>9</v>
      </c>
      <c r="I32" s="196"/>
      <c r="J32" s="195" t="s">
        <v>10</v>
      </c>
      <c r="K32" s="196"/>
      <c r="L32" s="195" t="s">
        <v>5</v>
      </c>
      <c r="M32" s="196"/>
      <c r="N32" s="194" t="s">
        <v>6</v>
      </c>
      <c r="O32" s="200"/>
      <c r="P32" s="96" t="s">
        <v>80</v>
      </c>
      <c r="Q32" s="38" t="s">
        <v>38</v>
      </c>
      <c r="R32" s="34"/>
      <c r="S32" s="20"/>
      <c r="T32" s="14"/>
      <c r="U32" s="38" t="s">
        <v>29</v>
      </c>
      <c r="V32" s="22" t="s">
        <v>34</v>
      </c>
      <c r="W32" s="57" t="s">
        <v>35</v>
      </c>
      <c r="X32" s="157" t="s">
        <v>91</v>
      </c>
      <c r="Y32" s="195" t="s">
        <v>9</v>
      </c>
      <c r="Z32" s="196"/>
      <c r="AA32" s="195" t="s">
        <v>10</v>
      </c>
      <c r="AB32" s="196"/>
      <c r="AC32" s="195" t="s">
        <v>5</v>
      </c>
      <c r="AD32" s="196"/>
      <c r="AE32" s="194" t="s">
        <v>6</v>
      </c>
      <c r="AF32" s="200"/>
      <c r="AG32" s="96" t="s">
        <v>80</v>
      </c>
      <c r="AH32" s="38" t="s">
        <v>38</v>
      </c>
      <c r="AI32" s="30"/>
    </row>
    <row r="33" spans="1:35" s="19" customFormat="1" ht="19.5" customHeight="1">
      <c r="A33" s="19">
        <f>COUNTIF($D$33:D33,D33)</f>
        <v>0</v>
      </c>
      <c r="B33" s="19" t="str">
        <f>D33&amp;A33</f>
        <v>0</v>
      </c>
      <c r="C33" s="20"/>
      <c r="D33" s="109"/>
      <c r="E33" s="121"/>
      <c r="F33" s="122"/>
      <c r="G33" s="155"/>
      <c r="H33" s="99"/>
      <c r="I33" s="65" t="s">
        <v>11</v>
      </c>
      <c r="J33" s="106"/>
      <c r="K33" s="65" t="s">
        <v>12</v>
      </c>
      <c r="L33" s="99"/>
      <c r="M33" s="65" t="s">
        <v>7</v>
      </c>
      <c r="N33" s="99"/>
      <c r="O33" s="67" t="s">
        <v>8</v>
      </c>
      <c r="P33" s="143"/>
      <c r="Q33" s="109"/>
      <c r="R33" s="34"/>
      <c r="S33" s="190">
        <f>COUNTIF($U$33:U33,U33)</f>
        <v>0</v>
      </c>
      <c r="T33" s="190" t="str">
        <f>U33&amp;S33</f>
        <v>0</v>
      </c>
      <c r="U33" s="109"/>
      <c r="V33" s="121"/>
      <c r="W33" s="122"/>
      <c r="X33" s="155"/>
      <c r="Y33" s="99"/>
      <c r="Z33" s="65" t="s">
        <v>11</v>
      </c>
      <c r="AA33" s="106"/>
      <c r="AB33" s="65" t="s">
        <v>12</v>
      </c>
      <c r="AC33" s="106"/>
      <c r="AD33" s="65" t="s">
        <v>7</v>
      </c>
      <c r="AE33" s="99"/>
      <c r="AF33" s="67" t="s">
        <v>8</v>
      </c>
      <c r="AG33" s="143"/>
      <c r="AH33" s="80"/>
      <c r="AI33" s="30"/>
    </row>
    <row r="34" spans="1:35" s="19" customFormat="1" ht="19.5" customHeight="1">
      <c r="A34" s="19">
        <f>COUNTIF($D$33:D34,D34)</f>
        <v>0</v>
      </c>
      <c r="B34" s="19" t="str">
        <f aca="true" t="shared" si="0" ref="B34:B52">D34&amp;A34</f>
        <v>0</v>
      </c>
      <c r="C34" s="20"/>
      <c r="D34" s="109"/>
      <c r="E34" s="118"/>
      <c r="F34" s="119"/>
      <c r="G34" s="156"/>
      <c r="H34" s="100"/>
      <c r="I34" s="23" t="s">
        <v>11</v>
      </c>
      <c r="J34" s="107"/>
      <c r="K34" s="23" t="s">
        <v>12</v>
      </c>
      <c r="L34" s="100"/>
      <c r="M34" s="23" t="s">
        <v>7</v>
      </c>
      <c r="N34" s="100"/>
      <c r="O34" s="25" t="s">
        <v>8</v>
      </c>
      <c r="P34" s="145"/>
      <c r="Q34" s="110"/>
      <c r="R34" s="34"/>
      <c r="S34" s="190">
        <f>COUNTIF($U$33:U34,U34)</f>
        <v>0</v>
      </c>
      <c r="T34" s="190" t="str">
        <f aca="true" t="shared" si="1" ref="T34:T44">U34&amp;S34</f>
        <v>0</v>
      </c>
      <c r="U34" s="109"/>
      <c r="V34" s="118"/>
      <c r="W34" s="119"/>
      <c r="X34" s="97"/>
      <c r="Y34" s="100"/>
      <c r="Z34" s="23" t="s">
        <v>11</v>
      </c>
      <c r="AA34" s="107"/>
      <c r="AB34" s="23" t="s">
        <v>12</v>
      </c>
      <c r="AC34" s="107"/>
      <c r="AD34" s="23" t="s">
        <v>7</v>
      </c>
      <c r="AE34" s="100"/>
      <c r="AF34" s="25" t="s">
        <v>8</v>
      </c>
      <c r="AG34" s="144"/>
      <c r="AH34" s="82"/>
      <c r="AI34" s="30"/>
    </row>
    <row r="35" spans="1:35" s="19" customFormat="1" ht="19.5" customHeight="1">
      <c r="A35" s="19">
        <f>COUNTIF($D$33:D35,D35)</f>
        <v>0</v>
      </c>
      <c r="B35" s="19" t="str">
        <f t="shared" si="0"/>
        <v>0</v>
      </c>
      <c r="C35" s="20"/>
      <c r="D35" s="109"/>
      <c r="E35" s="118"/>
      <c r="F35" s="119"/>
      <c r="G35" s="97"/>
      <c r="H35" s="100"/>
      <c r="I35" s="23" t="s">
        <v>11</v>
      </c>
      <c r="J35" s="106"/>
      <c r="K35" s="23" t="s">
        <v>12</v>
      </c>
      <c r="L35" s="100"/>
      <c r="M35" s="23" t="s">
        <v>7</v>
      </c>
      <c r="N35" s="100"/>
      <c r="O35" s="25" t="s">
        <v>8</v>
      </c>
      <c r="P35" s="145"/>
      <c r="Q35" s="110"/>
      <c r="R35" s="34"/>
      <c r="S35" s="190">
        <f>COUNTIF($U$33:U35,U35)</f>
        <v>0</v>
      </c>
      <c r="T35" s="190" t="str">
        <f t="shared" si="1"/>
        <v>0</v>
      </c>
      <c r="U35" s="109"/>
      <c r="V35" s="118"/>
      <c r="W35" s="119"/>
      <c r="X35" s="97"/>
      <c r="Y35" s="100"/>
      <c r="Z35" s="23" t="s">
        <v>11</v>
      </c>
      <c r="AA35" s="107"/>
      <c r="AB35" s="23" t="s">
        <v>12</v>
      </c>
      <c r="AC35" s="107"/>
      <c r="AD35" s="23" t="s">
        <v>7</v>
      </c>
      <c r="AE35" s="100"/>
      <c r="AF35" s="25" t="s">
        <v>8</v>
      </c>
      <c r="AG35" s="144"/>
      <c r="AH35" s="82"/>
      <c r="AI35" s="30"/>
    </row>
    <row r="36" spans="1:35" s="19" customFormat="1" ht="19.5" customHeight="1">
      <c r="A36" s="19">
        <f>COUNTIF($D$33:D36,D36)</f>
        <v>0</v>
      </c>
      <c r="B36" s="19" t="str">
        <f t="shared" si="0"/>
        <v>0</v>
      </c>
      <c r="C36" s="20"/>
      <c r="D36" s="109"/>
      <c r="E36" s="118"/>
      <c r="F36" s="119"/>
      <c r="G36" s="97"/>
      <c r="H36" s="100"/>
      <c r="I36" s="23" t="s">
        <v>11</v>
      </c>
      <c r="J36" s="106"/>
      <c r="K36" s="23" t="s">
        <v>12</v>
      </c>
      <c r="L36" s="100"/>
      <c r="M36" s="23" t="s">
        <v>7</v>
      </c>
      <c r="N36" s="100"/>
      <c r="O36" s="25" t="s">
        <v>8</v>
      </c>
      <c r="P36" s="145"/>
      <c r="Q36" s="110"/>
      <c r="R36" s="34"/>
      <c r="S36" s="190">
        <f>COUNTIF($U$33:U36,U36)</f>
        <v>0</v>
      </c>
      <c r="T36" s="190" t="str">
        <f t="shared" si="1"/>
        <v>0</v>
      </c>
      <c r="U36" s="109"/>
      <c r="V36" s="118"/>
      <c r="W36" s="119"/>
      <c r="X36" s="97"/>
      <c r="Y36" s="100"/>
      <c r="Z36" s="23" t="s">
        <v>11</v>
      </c>
      <c r="AA36" s="107"/>
      <c r="AB36" s="23" t="s">
        <v>12</v>
      </c>
      <c r="AC36" s="107"/>
      <c r="AD36" s="23" t="s">
        <v>7</v>
      </c>
      <c r="AE36" s="100"/>
      <c r="AF36" s="25" t="s">
        <v>8</v>
      </c>
      <c r="AG36" s="144"/>
      <c r="AH36" s="82"/>
      <c r="AI36" s="30"/>
    </row>
    <row r="37" spans="1:35" s="19" customFormat="1" ht="19.5" customHeight="1">
      <c r="A37" s="19">
        <f>COUNTIF($D$33:D37,D37)</f>
        <v>0</v>
      </c>
      <c r="B37" s="19" t="str">
        <f t="shared" si="0"/>
        <v>0</v>
      </c>
      <c r="C37" s="20"/>
      <c r="D37" s="109"/>
      <c r="E37" s="118"/>
      <c r="F37" s="119"/>
      <c r="G37" s="97"/>
      <c r="H37" s="100"/>
      <c r="I37" s="23" t="s">
        <v>11</v>
      </c>
      <c r="J37" s="106"/>
      <c r="K37" s="23" t="s">
        <v>12</v>
      </c>
      <c r="L37" s="100"/>
      <c r="M37" s="23" t="s">
        <v>7</v>
      </c>
      <c r="N37" s="100"/>
      <c r="O37" s="25" t="s">
        <v>8</v>
      </c>
      <c r="P37" s="145"/>
      <c r="Q37" s="110"/>
      <c r="R37" s="34"/>
      <c r="S37" s="190">
        <f>COUNTIF($U$33:U37,U37)</f>
        <v>0</v>
      </c>
      <c r="T37" s="190" t="str">
        <f t="shared" si="1"/>
        <v>0</v>
      </c>
      <c r="U37" s="109"/>
      <c r="V37" s="118"/>
      <c r="W37" s="119"/>
      <c r="X37" s="97"/>
      <c r="Y37" s="100"/>
      <c r="Z37" s="23" t="s">
        <v>11</v>
      </c>
      <c r="AA37" s="107"/>
      <c r="AB37" s="23" t="s">
        <v>12</v>
      </c>
      <c r="AC37" s="107"/>
      <c r="AD37" s="23" t="s">
        <v>7</v>
      </c>
      <c r="AE37" s="100"/>
      <c r="AF37" s="25" t="s">
        <v>8</v>
      </c>
      <c r="AG37" s="144"/>
      <c r="AH37" s="82"/>
      <c r="AI37" s="30"/>
    </row>
    <row r="38" spans="1:35" s="19" customFormat="1" ht="19.5" customHeight="1">
      <c r="A38" s="19">
        <f>COUNTIF($D$33:D38,D38)</f>
        <v>0</v>
      </c>
      <c r="B38" s="19" t="str">
        <f t="shared" si="0"/>
        <v>0</v>
      </c>
      <c r="C38" s="20"/>
      <c r="D38" s="109"/>
      <c r="E38" s="118"/>
      <c r="F38" s="119"/>
      <c r="G38" s="97"/>
      <c r="H38" s="100"/>
      <c r="I38" s="23" t="s">
        <v>11</v>
      </c>
      <c r="J38" s="106"/>
      <c r="K38" s="23" t="s">
        <v>12</v>
      </c>
      <c r="L38" s="100"/>
      <c r="M38" s="23" t="s">
        <v>7</v>
      </c>
      <c r="N38" s="100"/>
      <c r="O38" s="25" t="s">
        <v>8</v>
      </c>
      <c r="P38" s="145"/>
      <c r="Q38" s="110"/>
      <c r="R38" s="34"/>
      <c r="S38" s="190">
        <f>COUNTIF($U$33:U38,U38)</f>
        <v>0</v>
      </c>
      <c r="T38" s="190" t="str">
        <f t="shared" si="1"/>
        <v>0</v>
      </c>
      <c r="U38" s="109"/>
      <c r="V38" s="118"/>
      <c r="W38" s="119"/>
      <c r="X38" s="97"/>
      <c r="Y38" s="100"/>
      <c r="Z38" s="23" t="s">
        <v>11</v>
      </c>
      <c r="AA38" s="107"/>
      <c r="AB38" s="23" t="s">
        <v>12</v>
      </c>
      <c r="AC38" s="107"/>
      <c r="AD38" s="23" t="s">
        <v>7</v>
      </c>
      <c r="AE38" s="100"/>
      <c r="AF38" s="25" t="s">
        <v>8</v>
      </c>
      <c r="AG38" s="144"/>
      <c r="AH38" s="82"/>
      <c r="AI38" s="30"/>
    </row>
    <row r="39" spans="1:35" s="19" customFormat="1" ht="19.5" customHeight="1">
      <c r="A39" s="19">
        <f>COUNTIF($D$33:D39,D39)</f>
        <v>0</v>
      </c>
      <c r="B39" s="19" t="str">
        <f t="shared" si="0"/>
        <v>0</v>
      </c>
      <c r="C39" s="20"/>
      <c r="D39" s="109"/>
      <c r="E39" s="118"/>
      <c r="F39" s="119"/>
      <c r="G39" s="97"/>
      <c r="H39" s="100"/>
      <c r="I39" s="23" t="s">
        <v>11</v>
      </c>
      <c r="J39" s="106"/>
      <c r="K39" s="23" t="s">
        <v>12</v>
      </c>
      <c r="L39" s="100"/>
      <c r="M39" s="23" t="s">
        <v>7</v>
      </c>
      <c r="N39" s="100"/>
      <c r="O39" s="25" t="s">
        <v>8</v>
      </c>
      <c r="P39" s="145"/>
      <c r="Q39" s="110"/>
      <c r="R39" s="34"/>
      <c r="S39" s="190">
        <f>COUNTIF($U$33:U39,U39)</f>
        <v>0</v>
      </c>
      <c r="T39" s="190" t="str">
        <f t="shared" si="1"/>
        <v>0</v>
      </c>
      <c r="U39" s="109"/>
      <c r="V39" s="118"/>
      <c r="W39" s="119"/>
      <c r="X39" s="97"/>
      <c r="Y39" s="100"/>
      <c r="Z39" s="23" t="s">
        <v>11</v>
      </c>
      <c r="AA39" s="107"/>
      <c r="AB39" s="23" t="s">
        <v>12</v>
      </c>
      <c r="AC39" s="107"/>
      <c r="AD39" s="23" t="s">
        <v>7</v>
      </c>
      <c r="AE39" s="100"/>
      <c r="AF39" s="25" t="s">
        <v>8</v>
      </c>
      <c r="AG39" s="144"/>
      <c r="AH39" s="82"/>
      <c r="AI39" s="30"/>
    </row>
    <row r="40" spans="1:35" s="19" customFormat="1" ht="19.5" customHeight="1">
      <c r="A40" s="19">
        <f>COUNTIF($D$33:D40,D40)</f>
        <v>0</v>
      </c>
      <c r="B40" s="19" t="str">
        <f t="shared" si="0"/>
        <v>0</v>
      </c>
      <c r="C40" s="20"/>
      <c r="D40" s="109"/>
      <c r="E40" s="118"/>
      <c r="F40" s="119"/>
      <c r="G40" s="97"/>
      <c r="H40" s="100"/>
      <c r="I40" s="23" t="s">
        <v>11</v>
      </c>
      <c r="J40" s="106"/>
      <c r="K40" s="23" t="s">
        <v>12</v>
      </c>
      <c r="L40" s="100"/>
      <c r="M40" s="23" t="s">
        <v>7</v>
      </c>
      <c r="N40" s="100"/>
      <c r="O40" s="25" t="s">
        <v>8</v>
      </c>
      <c r="P40" s="145"/>
      <c r="Q40" s="110"/>
      <c r="R40" s="34"/>
      <c r="S40" s="190">
        <f>COUNTIF($U$33:U40,U40)</f>
        <v>0</v>
      </c>
      <c r="T40" s="190" t="str">
        <f t="shared" si="1"/>
        <v>0</v>
      </c>
      <c r="U40" s="109"/>
      <c r="V40" s="118"/>
      <c r="W40" s="119"/>
      <c r="X40" s="97"/>
      <c r="Y40" s="100"/>
      <c r="Z40" s="23" t="s">
        <v>11</v>
      </c>
      <c r="AA40" s="107"/>
      <c r="AB40" s="23" t="s">
        <v>12</v>
      </c>
      <c r="AC40" s="107"/>
      <c r="AD40" s="23" t="s">
        <v>7</v>
      </c>
      <c r="AE40" s="100"/>
      <c r="AF40" s="25" t="s">
        <v>8</v>
      </c>
      <c r="AG40" s="144"/>
      <c r="AH40" s="82"/>
      <c r="AI40" s="30"/>
    </row>
    <row r="41" spans="1:35" s="19" customFormat="1" ht="19.5" customHeight="1">
      <c r="A41" s="19">
        <f>COUNTIF($D$33:D41,D41)</f>
        <v>0</v>
      </c>
      <c r="B41" s="19" t="str">
        <f t="shared" si="0"/>
        <v>0</v>
      </c>
      <c r="C41" s="20"/>
      <c r="D41" s="109"/>
      <c r="E41" s="118"/>
      <c r="F41" s="119"/>
      <c r="G41" s="97"/>
      <c r="H41" s="100"/>
      <c r="I41" s="23" t="s">
        <v>11</v>
      </c>
      <c r="J41" s="106"/>
      <c r="K41" s="23" t="s">
        <v>12</v>
      </c>
      <c r="L41" s="100"/>
      <c r="M41" s="23" t="s">
        <v>7</v>
      </c>
      <c r="N41" s="100"/>
      <c r="O41" s="25" t="s">
        <v>8</v>
      </c>
      <c r="P41" s="145"/>
      <c r="Q41" s="110"/>
      <c r="R41" s="34"/>
      <c r="S41" s="190">
        <f>COUNTIF($U$33:U41,U41)</f>
        <v>0</v>
      </c>
      <c r="T41" s="190" t="str">
        <f t="shared" si="1"/>
        <v>0</v>
      </c>
      <c r="U41" s="109"/>
      <c r="V41" s="118"/>
      <c r="W41" s="119"/>
      <c r="X41" s="97"/>
      <c r="Y41" s="100"/>
      <c r="Z41" s="23" t="s">
        <v>11</v>
      </c>
      <c r="AA41" s="107"/>
      <c r="AB41" s="23" t="s">
        <v>12</v>
      </c>
      <c r="AC41" s="107"/>
      <c r="AD41" s="23" t="s">
        <v>7</v>
      </c>
      <c r="AE41" s="100"/>
      <c r="AF41" s="25" t="s">
        <v>8</v>
      </c>
      <c r="AG41" s="144"/>
      <c r="AH41" s="82"/>
      <c r="AI41" s="30"/>
    </row>
    <row r="42" spans="1:35" s="19" customFormat="1" ht="19.5" customHeight="1">
      <c r="A42" s="19">
        <f>COUNTIF($D$33:D42,D42)</f>
        <v>0</v>
      </c>
      <c r="B42" s="19" t="str">
        <f t="shared" si="0"/>
        <v>0</v>
      </c>
      <c r="C42" s="20"/>
      <c r="D42" s="109"/>
      <c r="E42" s="118"/>
      <c r="F42" s="119"/>
      <c r="G42" s="97"/>
      <c r="H42" s="100"/>
      <c r="I42" s="23" t="s">
        <v>11</v>
      </c>
      <c r="J42" s="106"/>
      <c r="K42" s="23" t="s">
        <v>12</v>
      </c>
      <c r="L42" s="100"/>
      <c r="M42" s="23" t="s">
        <v>7</v>
      </c>
      <c r="N42" s="100"/>
      <c r="O42" s="25" t="s">
        <v>8</v>
      </c>
      <c r="P42" s="144"/>
      <c r="Q42" s="110"/>
      <c r="R42" s="34"/>
      <c r="S42" s="190">
        <f>COUNTIF($U$33:U42,U42)</f>
        <v>0</v>
      </c>
      <c r="T42" s="190" t="str">
        <f t="shared" si="1"/>
        <v>0</v>
      </c>
      <c r="U42" s="109"/>
      <c r="V42" s="118"/>
      <c r="W42" s="119"/>
      <c r="X42" s="97"/>
      <c r="Y42" s="100"/>
      <c r="Z42" s="23" t="s">
        <v>11</v>
      </c>
      <c r="AA42" s="107"/>
      <c r="AB42" s="23" t="s">
        <v>12</v>
      </c>
      <c r="AC42" s="107"/>
      <c r="AD42" s="23" t="s">
        <v>7</v>
      </c>
      <c r="AE42" s="100"/>
      <c r="AF42" s="25" t="s">
        <v>8</v>
      </c>
      <c r="AG42" s="144"/>
      <c r="AH42" s="82"/>
      <c r="AI42" s="30"/>
    </row>
    <row r="43" spans="1:35" s="19" customFormat="1" ht="19.5" customHeight="1">
      <c r="A43" s="19">
        <f>COUNTIF($D$33:D43,D43)</f>
        <v>0</v>
      </c>
      <c r="B43" s="19" t="str">
        <f t="shared" si="0"/>
        <v>0</v>
      </c>
      <c r="C43" s="20"/>
      <c r="D43" s="109"/>
      <c r="E43" s="118"/>
      <c r="F43" s="119"/>
      <c r="G43" s="97"/>
      <c r="H43" s="100"/>
      <c r="I43" s="23" t="s">
        <v>11</v>
      </c>
      <c r="J43" s="106"/>
      <c r="K43" s="23" t="s">
        <v>12</v>
      </c>
      <c r="L43" s="100"/>
      <c r="M43" s="23" t="s">
        <v>7</v>
      </c>
      <c r="N43" s="100"/>
      <c r="O43" s="25" t="s">
        <v>8</v>
      </c>
      <c r="P43" s="144"/>
      <c r="Q43" s="110"/>
      <c r="R43" s="34"/>
      <c r="S43" s="190">
        <f>COUNTIF($U$33:U43,U43)</f>
        <v>0</v>
      </c>
      <c r="T43" s="190" t="str">
        <f t="shared" si="1"/>
        <v>0</v>
      </c>
      <c r="U43" s="109"/>
      <c r="V43" s="118"/>
      <c r="W43" s="119"/>
      <c r="X43" s="97"/>
      <c r="Y43" s="100"/>
      <c r="Z43" s="23" t="s">
        <v>11</v>
      </c>
      <c r="AA43" s="107"/>
      <c r="AB43" s="23" t="s">
        <v>12</v>
      </c>
      <c r="AC43" s="107"/>
      <c r="AD43" s="23" t="s">
        <v>7</v>
      </c>
      <c r="AE43" s="100"/>
      <c r="AF43" s="25" t="s">
        <v>8</v>
      </c>
      <c r="AG43" s="144"/>
      <c r="AH43" s="82"/>
      <c r="AI43" s="30"/>
    </row>
    <row r="44" spans="1:35" s="19" customFormat="1" ht="19.5" customHeight="1">
      <c r="A44" s="19">
        <f>COUNTIF($D$33:D44,D44)</f>
        <v>0</v>
      </c>
      <c r="B44" s="19" t="str">
        <f t="shared" si="0"/>
        <v>0</v>
      </c>
      <c r="C44" s="20"/>
      <c r="D44" s="109"/>
      <c r="E44" s="118"/>
      <c r="F44" s="119"/>
      <c r="G44" s="97"/>
      <c r="H44" s="100"/>
      <c r="I44" s="23" t="s">
        <v>11</v>
      </c>
      <c r="J44" s="106"/>
      <c r="K44" s="23" t="s">
        <v>12</v>
      </c>
      <c r="L44" s="100"/>
      <c r="M44" s="23" t="s">
        <v>7</v>
      </c>
      <c r="N44" s="100"/>
      <c r="O44" s="25" t="s">
        <v>8</v>
      </c>
      <c r="P44" s="144"/>
      <c r="Q44" s="110"/>
      <c r="R44" s="34"/>
      <c r="S44" s="190">
        <f>COUNTIF($U$33:U44,U44)</f>
        <v>0</v>
      </c>
      <c r="T44" s="190" t="str">
        <f t="shared" si="1"/>
        <v>0</v>
      </c>
      <c r="U44" s="109"/>
      <c r="V44" s="118"/>
      <c r="W44" s="119"/>
      <c r="X44" s="97"/>
      <c r="Y44" s="100"/>
      <c r="Z44" s="23" t="s">
        <v>11</v>
      </c>
      <c r="AA44" s="107"/>
      <c r="AB44" s="23" t="s">
        <v>12</v>
      </c>
      <c r="AC44" s="107"/>
      <c r="AD44" s="23" t="s">
        <v>7</v>
      </c>
      <c r="AE44" s="100"/>
      <c r="AF44" s="25" t="s">
        <v>8</v>
      </c>
      <c r="AG44" s="144"/>
      <c r="AH44" s="82"/>
      <c r="AI44" s="30"/>
    </row>
    <row r="45" spans="1:37" s="19" customFormat="1" ht="19.5" customHeight="1">
      <c r="A45" s="19">
        <f>COUNTIF($D$33:D45,D45)</f>
        <v>0</v>
      </c>
      <c r="B45" s="19" t="str">
        <f t="shared" si="0"/>
        <v>0</v>
      </c>
      <c r="C45" s="20"/>
      <c r="D45" s="109"/>
      <c r="E45" s="118"/>
      <c r="F45" s="119"/>
      <c r="G45" s="97"/>
      <c r="H45" s="100"/>
      <c r="I45" s="23" t="s">
        <v>11</v>
      </c>
      <c r="J45" s="106"/>
      <c r="K45" s="23" t="s">
        <v>12</v>
      </c>
      <c r="L45" s="100"/>
      <c r="M45" s="23" t="s">
        <v>7</v>
      </c>
      <c r="N45" s="100"/>
      <c r="O45" s="25" t="s">
        <v>8</v>
      </c>
      <c r="P45" s="144"/>
      <c r="Q45" s="110"/>
      <c r="R45" s="34"/>
      <c r="S45" s="190">
        <f>COUNTIF($U$33:U45,U45)</f>
        <v>0</v>
      </c>
      <c r="T45" s="190" t="str">
        <f>U45&amp;S45</f>
        <v>0</v>
      </c>
      <c r="U45" s="110"/>
      <c r="V45" s="118"/>
      <c r="W45" s="119"/>
      <c r="X45" s="97"/>
      <c r="Y45" s="100"/>
      <c r="Z45" s="23" t="s">
        <v>11</v>
      </c>
      <c r="AA45" s="107"/>
      <c r="AB45" s="23" t="s">
        <v>12</v>
      </c>
      <c r="AC45" s="107"/>
      <c r="AD45" s="23" t="s">
        <v>7</v>
      </c>
      <c r="AE45" s="100"/>
      <c r="AF45" s="25" t="s">
        <v>8</v>
      </c>
      <c r="AG45" s="144"/>
      <c r="AH45" s="82"/>
      <c r="AI45" s="30"/>
      <c r="AJ45" s="37"/>
      <c r="AK45" s="37"/>
    </row>
    <row r="46" spans="1:37" s="19" customFormat="1" ht="19.5" customHeight="1">
      <c r="A46" s="19">
        <f>COUNTIF($D$33:D46,D46)</f>
        <v>0</v>
      </c>
      <c r="B46" s="19" t="str">
        <f t="shared" si="0"/>
        <v>0</v>
      </c>
      <c r="C46" s="20"/>
      <c r="D46" s="110"/>
      <c r="E46" s="118"/>
      <c r="F46" s="119"/>
      <c r="G46" s="97"/>
      <c r="H46" s="100"/>
      <c r="I46" s="23" t="s">
        <v>11</v>
      </c>
      <c r="J46" s="107"/>
      <c r="K46" s="23" t="s">
        <v>12</v>
      </c>
      <c r="L46" s="100"/>
      <c r="M46" s="23" t="s">
        <v>7</v>
      </c>
      <c r="N46" s="100"/>
      <c r="O46" s="25" t="s">
        <v>8</v>
      </c>
      <c r="P46" s="144"/>
      <c r="Q46" s="110"/>
      <c r="R46" s="34"/>
      <c r="S46" s="190">
        <f>COUNTIF($U$33:U46,U46)</f>
        <v>0</v>
      </c>
      <c r="T46" s="190" t="str">
        <f>U46&amp;S46</f>
        <v>0</v>
      </c>
      <c r="U46" s="109"/>
      <c r="V46" s="118"/>
      <c r="W46" s="119"/>
      <c r="X46" s="97"/>
      <c r="Y46" s="100"/>
      <c r="Z46" s="23" t="s">
        <v>11</v>
      </c>
      <c r="AA46" s="107"/>
      <c r="AB46" s="23" t="s">
        <v>12</v>
      </c>
      <c r="AC46" s="107"/>
      <c r="AD46" s="23" t="s">
        <v>7</v>
      </c>
      <c r="AE46" s="100"/>
      <c r="AF46" s="25" t="s">
        <v>8</v>
      </c>
      <c r="AG46" s="144"/>
      <c r="AH46" s="82"/>
      <c r="AI46" s="30"/>
      <c r="AJ46" s="37"/>
      <c r="AK46" s="37"/>
    </row>
    <row r="47" spans="1:37" s="19" customFormat="1" ht="19.5" customHeight="1">
      <c r="A47" s="19">
        <f>COUNTIF($D$33:D47,D47)</f>
        <v>0</v>
      </c>
      <c r="B47" s="19" t="str">
        <f t="shared" si="0"/>
        <v>0</v>
      </c>
      <c r="C47" s="20"/>
      <c r="D47" s="109"/>
      <c r="E47" s="118"/>
      <c r="F47" s="119"/>
      <c r="G47" s="97"/>
      <c r="H47" s="100"/>
      <c r="I47" s="23" t="s">
        <v>11</v>
      </c>
      <c r="J47" s="106"/>
      <c r="K47" s="23" t="s">
        <v>12</v>
      </c>
      <c r="L47" s="100"/>
      <c r="M47" s="23" t="s">
        <v>7</v>
      </c>
      <c r="N47" s="100"/>
      <c r="O47" s="25" t="s">
        <v>8</v>
      </c>
      <c r="P47" s="144"/>
      <c r="Q47" s="110"/>
      <c r="R47" s="14"/>
      <c r="S47" s="190">
        <f>COUNTIF($U$33:U47,U47)</f>
        <v>0</v>
      </c>
      <c r="T47" s="190" t="str">
        <f>U47&amp;S47</f>
        <v>0</v>
      </c>
      <c r="U47" s="109"/>
      <c r="V47" s="118"/>
      <c r="W47" s="119"/>
      <c r="X47" s="97"/>
      <c r="Y47" s="100"/>
      <c r="Z47" s="23" t="s">
        <v>11</v>
      </c>
      <c r="AA47" s="107"/>
      <c r="AB47" s="23" t="s">
        <v>12</v>
      </c>
      <c r="AC47" s="107"/>
      <c r="AD47" s="23" t="s">
        <v>7</v>
      </c>
      <c r="AE47" s="100"/>
      <c r="AF47" s="25" t="s">
        <v>8</v>
      </c>
      <c r="AG47" s="144"/>
      <c r="AH47" s="82"/>
      <c r="AI47" s="30"/>
      <c r="AJ47" s="37"/>
      <c r="AK47" s="37"/>
    </row>
    <row r="48" spans="3:37" s="19" customFormat="1" ht="19.5" customHeight="1">
      <c r="C48" s="20"/>
      <c r="D48" s="109"/>
      <c r="E48" s="118"/>
      <c r="F48" s="119"/>
      <c r="G48" s="97"/>
      <c r="H48" s="100"/>
      <c r="I48" s="23" t="s">
        <v>11</v>
      </c>
      <c r="J48" s="107"/>
      <c r="K48" s="23" t="s">
        <v>12</v>
      </c>
      <c r="L48" s="100"/>
      <c r="M48" s="23" t="s">
        <v>7</v>
      </c>
      <c r="N48" s="100"/>
      <c r="O48" s="25" t="s">
        <v>8</v>
      </c>
      <c r="P48" s="144"/>
      <c r="Q48" s="110"/>
      <c r="R48" s="14"/>
      <c r="S48" s="190">
        <f>COUNTIF($U$33:U48,U48)</f>
        <v>0</v>
      </c>
      <c r="T48" s="190" t="str">
        <f>U48&amp;S48</f>
        <v>0</v>
      </c>
      <c r="U48" s="109"/>
      <c r="V48" s="118"/>
      <c r="W48" s="119"/>
      <c r="X48" s="97"/>
      <c r="Y48" s="100"/>
      <c r="Z48" s="23" t="s">
        <v>11</v>
      </c>
      <c r="AA48" s="107"/>
      <c r="AB48" s="23" t="s">
        <v>12</v>
      </c>
      <c r="AC48" s="107"/>
      <c r="AD48" s="23" t="s">
        <v>7</v>
      </c>
      <c r="AE48" s="100"/>
      <c r="AF48" s="25" t="s">
        <v>8</v>
      </c>
      <c r="AG48" s="144"/>
      <c r="AH48" s="82"/>
      <c r="AI48" s="30"/>
      <c r="AJ48" s="37"/>
      <c r="AK48" s="37"/>
    </row>
    <row r="49" spans="3:37" s="19" customFormat="1" ht="19.5" customHeight="1">
      <c r="C49" s="20"/>
      <c r="D49" s="109"/>
      <c r="E49" s="118"/>
      <c r="F49" s="119"/>
      <c r="G49" s="97"/>
      <c r="H49" s="100"/>
      <c r="I49" s="23" t="s">
        <v>11</v>
      </c>
      <c r="J49" s="106"/>
      <c r="K49" s="23" t="s">
        <v>12</v>
      </c>
      <c r="L49" s="100"/>
      <c r="M49" s="23" t="s">
        <v>7</v>
      </c>
      <c r="N49" s="100"/>
      <c r="O49" s="25" t="s">
        <v>8</v>
      </c>
      <c r="P49" s="144"/>
      <c r="Q49" s="110"/>
      <c r="R49" s="14"/>
      <c r="S49" s="190">
        <f>COUNTIF($U$33:U49,U49)</f>
        <v>0</v>
      </c>
      <c r="T49" s="190" t="str">
        <f>U49&amp;S49</f>
        <v>0</v>
      </c>
      <c r="U49" s="188"/>
      <c r="V49" s="120"/>
      <c r="W49" s="123"/>
      <c r="X49" s="158"/>
      <c r="Y49" s="101"/>
      <c r="Z49" s="26" t="s">
        <v>11</v>
      </c>
      <c r="AA49" s="113"/>
      <c r="AB49" s="26" t="s">
        <v>12</v>
      </c>
      <c r="AC49" s="113"/>
      <c r="AD49" s="26" t="s">
        <v>7</v>
      </c>
      <c r="AE49" s="101"/>
      <c r="AF49" s="27" t="s">
        <v>8</v>
      </c>
      <c r="AG49" s="146"/>
      <c r="AH49" s="81"/>
      <c r="AI49" s="30"/>
      <c r="AJ49" s="37"/>
      <c r="AK49" s="37"/>
    </row>
    <row r="50" spans="3:37" s="19" customFormat="1" ht="19.5" customHeight="1">
      <c r="C50" s="20"/>
      <c r="D50" s="109"/>
      <c r="E50" s="118"/>
      <c r="F50" s="119"/>
      <c r="G50" s="97"/>
      <c r="H50" s="100"/>
      <c r="I50" s="23" t="s">
        <v>11</v>
      </c>
      <c r="J50" s="107"/>
      <c r="K50" s="23" t="s">
        <v>12</v>
      </c>
      <c r="L50" s="100"/>
      <c r="M50" s="23" t="s">
        <v>7</v>
      </c>
      <c r="N50" s="100"/>
      <c r="O50" s="25" t="s">
        <v>8</v>
      </c>
      <c r="P50" s="144"/>
      <c r="Q50" s="110"/>
      <c r="R50" s="14"/>
      <c r="S50" s="15"/>
      <c r="T50" s="15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0"/>
      <c r="AJ50" s="37"/>
      <c r="AK50" s="37"/>
    </row>
    <row r="51" spans="1:38" s="19" customFormat="1" ht="19.5" customHeight="1">
      <c r="A51" s="19">
        <f>COUNTIF($D$33:D51,D51)</f>
        <v>0</v>
      </c>
      <c r="B51" s="19" t="str">
        <f t="shared" si="0"/>
        <v>0</v>
      </c>
      <c r="C51" s="20"/>
      <c r="D51" s="109"/>
      <c r="E51" s="118"/>
      <c r="F51" s="119"/>
      <c r="G51" s="97"/>
      <c r="H51" s="100"/>
      <c r="I51" s="23" t="s">
        <v>11</v>
      </c>
      <c r="J51" s="106"/>
      <c r="K51" s="23" t="s">
        <v>12</v>
      </c>
      <c r="L51" s="100"/>
      <c r="M51" s="23" t="s">
        <v>7</v>
      </c>
      <c r="N51" s="100"/>
      <c r="O51" s="25" t="s">
        <v>8</v>
      </c>
      <c r="P51" s="144"/>
      <c r="Q51" s="110"/>
      <c r="R51" s="14"/>
      <c r="S51" s="15"/>
      <c r="T51" s="15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0"/>
      <c r="AJ51" s="37"/>
      <c r="AK51" s="37"/>
      <c r="AL51" s="37"/>
    </row>
    <row r="52" spans="1:38" s="19" customFormat="1" ht="19.5" customHeight="1">
      <c r="A52" s="19">
        <f>COUNTIF($D$33:D52,D52)</f>
        <v>0</v>
      </c>
      <c r="B52" s="19" t="str">
        <f t="shared" si="0"/>
        <v>0</v>
      </c>
      <c r="C52" s="20"/>
      <c r="D52" s="188"/>
      <c r="E52" s="120"/>
      <c r="F52" s="123"/>
      <c r="G52" s="158"/>
      <c r="H52" s="101"/>
      <c r="I52" s="26" t="s">
        <v>11</v>
      </c>
      <c r="J52" s="108"/>
      <c r="K52" s="26" t="s">
        <v>12</v>
      </c>
      <c r="L52" s="101"/>
      <c r="M52" s="26" t="s">
        <v>7</v>
      </c>
      <c r="N52" s="101"/>
      <c r="O52" s="27" t="s">
        <v>8</v>
      </c>
      <c r="P52" s="146"/>
      <c r="Q52" s="111"/>
      <c r="R52" s="14"/>
      <c r="S52" s="15"/>
      <c r="T52" s="15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0"/>
      <c r="AJ52" s="37"/>
      <c r="AK52" s="37"/>
      <c r="AL52" s="37"/>
    </row>
    <row r="53" spans="3:38" s="19" customFormat="1" ht="19.5" customHeight="1">
      <c r="C53" s="39"/>
      <c r="D53" s="39"/>
      <c r="E53" s="39"/>
      <c r="F53" s="39"/>
      <c r="G53" s="39"/>
      <c r="H53" s="39"/>
      <c r="I53" s="36"/>
      <c r="J53" s="36"/>
      <c r="K53" s="36"/>
      <c r="L53" s="36"/>
      <c r="M53" s="36"/>
      <c r="N53" s="36"/>
      <c r="O53" s="36"/>
      <c r="P53" s="36"/>
      <c r="Q53" s="36"/>
      <c r="R53" s="15"/>
      <c r="S53" s="15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0"/>
      <c r="AJ53" s="37"/>
      <c r="AK53" s="37"/>
      <c r="AL53" s="37"/>
    </row>
    <row r="54" spans="3:38" s="19" customFormat="1" ht="19.5" customHeight="1">
      <c r="C54" s="39"/>
      <c r="D54" s="39"/>
      <c r="E54" s="39"/>
      <c r="F54" s="39"/>
      <c r="G54" s="39"/>
      <c r="H54" s="39"/>
      <c r="I54" s="36"/>
      <c r="J54" s="36"/>
      <c r="K54" s="36"/>
      <c r="L54" s="36"/>
      <c r="M54" s="36"/>
      <c r="N54" s="36"/>
      <c r="O54" s="36"/>
      <c r="P54" s="36"/>
      <c r="Q54" s="36"/>
      <c r="R54" s="15"/>
      <c r="S54" s="15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0"/>
      <c r="AJ54" s="37"/>
      <c r="AK54" s="37"/>
      <c r="AL54" s="37"/>
    </row>
    <row r="55" spans="3:38" s="19" customFormat="1" ht="19.5" customHeight="1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0"/>
      <c r="AJ55" s="37"/>
      <c r="AK55" s="37"/>
      <c r="AL55" s="37"/>
    </row>
    <row r="56" spans="3:35" s="37" customFormat="1" ht="11.25" customHeight="1">
      <c r="C56" s="71" t="s">
        <v>39</v>
      </c>
      <c r="D56" s="71" t="s">
        <v>40</v>
      </c>
      <c r="E56" s="71" t="s">
        <v>73</v>
      </c>
      <c r="F56" s="71" t="s">
        <v>74</v>
      </c>
      <c r="G56" s="159" t="s">
        <v>10</v>
      </c>
      <c r="I56" s="52"/>
      <c r="M56" s="52"/>
      <c r="N56" s="52"/>
      <c r="O56" s="52"/>
      <c r="P56" s="52"/>
      <c r="Q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</row>
    <row r="57" spans="3:38" s="52" customFormat="1" ht="13.5" customHeight="1">
      <c r="C57" s="75" t="s">
        <v>68</v>
      </c>
      <c r="D57" s="75" t="s">
        <v>108</v>
      </c>
      <c r="E57" s="70"/>
      <c r="F57" s="70"/>
      <c r="G57" s="160"/>
      <c r="AJ57" s="37"/>
      <c r="AK57" s="37"/>
      <c r="AL57" s="37"/>
    </row>
    <row r="58" spans="3:38" s="52" customFormat="1" ht="13.5" customHeight="1">
      <c r="C58" s="75" t="s">
        <v>109</v>
      </c>
      <c r="D58" s="75" t="s">
        <v>70</v>
      </c>
      <c r="E58" s="70">
        <v>1</v>
      </c>
      <c r="F58" s="70" t="s">
        <v>1</v>
      </c>
      <c r="G58" s="160" t="s">
        <v>17</v>
      </c>
      <c r="AJ58" s="37"/>
      <c r="AK58" s="37"/>
      <c r="AL58" s="37"/>
    </row>
    <row r="59" spans="3:38" s="52" customFormat="1" ht="13.5" customHeight="1">
      <c r="C59" s="75" t="s">
        <v>69</v>
      </c>
      <c r="D59" s="75" t="s">
        <v>71</v>
      </c>
      <c r="E59" s="70">
        <v>2</v>
      </c>
      <c r="F59" s="70"/>
      <c r="G59" s="160" t="s">
        <v>18</v>
      </c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J59" s="37"/>
      <c r="AK59" s="37"/>
      <c r="AL59" s="37"/>
    </row>
    <row r="60" spans="3:38" s="52" customFormat="1" ht="13.5" customHeight="1">
      <c r="C60" s="75" t="s">
        <v>76</v>
      </c>
      <c r="D60" s="75" t="s">
        <v>75</v>
      </c>
      <c r="E60" s="70">
        <v>3</v>
      </c>
      <c r="F60" s="70" t="s">
        <v>2</v>
      </c>
      <c r="G60" s="160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J60" s="37"/>
      <c r="AK60" s="37"/>
      <c r="AL60" s="37"/>
    </row>
    <row r="61" spans="3:38" s="52" customFormat="1" ht="13.5" customHeight="1">
      <c r="C61" s="75" t="s">
        <v>110</v>
      </c>
      <c r="D61" s="75" t="s">
        <v>111</v>
      </c>
      <c r="E61" s="70">
        <v>4</v>
      </c>
      <c r="F61" s="70"/>
      <c r="G61" s="70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J61" s="37"/>
      <c r="AK61" s="37"/>
      <c r="AL61" s="37"/>
    </row>
    <row r="62" spans="3:38" s="52" customFormat="1" ht="13.5" customHeight="1">
      <c r="C62" s="75" t="s">
        <v>112</v>
      </c>
      <c r="D62" s="75" t="s">
        <v>113</v>
      </c>
      <c r="E62" s="70">
        <v>5</v>
      </c>
      <c r="F62" s="70" t="s">
        <v>3</v>
      </c>
      <c r="G62" s="70"/>
      <c r="I62" s="51"/>
      <c r="M62" s="51"/>
      <c r="N62" s="51"/>
      <c r="O62" s="51"/>
      <c r="P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J62" s="37"/>
      <c r="AK62" s="37"/>
      <c r="AL62" s="37"/>
    </row>
    <row r="63" spans="3:38" s="52" customFormat="1" ht="13.5" customHeight="1">
      <c r="C63" s="75" t="s">
        <v>114</v>
      </c>
      <c r="D63" s="75" t="s">
        <v>115</v>
      </c>
      <c r="E63" s="70">
        <v>6</v>
      </c>
      <c r="F63" s="70" t="s">
        <v>4</v>
      </c>
      <c r="G63" s="70"/>
      <c r="I63" s="51"/>
      <c r="M63" s="51"/>
      <c r="N63" s="51"/>
      <c r="O63" s="51"/>
      <c r="P63" s="51"/>
      <c r="Q63" s="51"/>
      <c r="S63" s="51"/>
      <c r="T63" s="51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51"/>
      <c r="AJ63" s="37"/>
      <c r="AK63" s="37"/>
      <c r="AL63" s="37"/>
    </row>
    <row r="64" spans="3:34" s="51" customFormat="1" ht="13.5" customHeight="1">
      <c r="C64" s="70"/>
      <c r="D64" s="70" t="s">
        <v>116</v>
      </c>
      <c r="E64" s="70" t="s">
        <v>1</v>
      </c>
      <c r="F64" s="70" t="s">
        <v>4</v>
      </c>
      <c r="G64" s="70"/>
      <c r="H64" s="52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  <row r="65" spans="3:34" s="51" customFormat="1" ht="13.5" customHeight="1">
      <c r="C65" s="70"/>
      <c r="D65" s="70"/>
      <c r="E65" s="70" t="s">
        <v>93</v>
      </c>
      <c r="F65" s="70" t="s">
        <v>72</v>
      </c>
      <c r="G65" s="70"/>
      <c r="H65" s="52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  <row r="66" spans="5:34" s="51" customFormat="1" ht="13.5" customHeight="1">
      <c r="E66" s="70" t="s">
        <v>2</v>
      </c>
      <c r="H66" s="52"/>
      <c r="I66" s="37"/>
      <c r="J66" s="37"/>
      <c r="K66" s="37"/>
      <c r="L66" s="37"/>
      <c r="M66" s="37"/>
      <c r="N66" s="37"/>
      <c r="O66" s="37"/>
      <c r="P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</row>
    <row r="67" spans="3:35" s="51" customFormat="1" ht="13.5" customHeight="1">
      <c r="C67" s="37"/>
      <c r="D67" s="37"/>
      <c r="E67" s="70" t="s">
        <v>94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5"/>
      <c r="AI67" s="37"/>
    </row>
    <row r="68" spans="5:34" s="37" customFormat="1" ht="13.5" customHeight="1">
      <c r="E68" s="70" t="s">
        <v>3</v>
      </c>
      <c r="AH68" s="35"/>
    </row>
    <row r="69" spans="5:34" s="37" customFormat="1" ht="13.5" customHeight="1">
      <c r="E69" s="70" t="s">
        <v>4</v>
      </c>
      <c r="AH69" s="35"/>
    </row>
    <row r="70" spans="5:34" s="37" customFormat="1" ht="13.5" customHeight="1">
      <c r="E70" s="70" t="s">
        <v>77</v>
      </c>
      <c r="AH70" s="35"/>
    </row>
    <row r="71" spans="3:35" s="37" customFormat="1" ht="13.5" customHeight="1">
      <c r="C71" s="201" t="s">
        <v>41</v>
      </c>
      <c r="D71" s="201"/>
      <c r="E71" s="201"/>
      <c r="F71" s="201"/>
      <c r="G71" s="201"/>
      <c r="AH71" s="35"/>
      <c r="AI71" s="35"/>
    </row>
    <row r="72" spans="3:33" ht="13.5" customHeight="1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</row>
    <row r="73" spans="3:33" ht="13.5" customHeight="1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</row>
    <row r="74" spans="3:33" ht="13.5" customHeight="1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</row>
    <row r="75" spans="8:33" ht="13.5" customHeight="1"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</row>
    <row r="76" spans="3:33" ht="13.5" customHeight="1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</row>
    <row r="77" spans="3:33" ht="13.5" customHeight="1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</row>
    <row r="78" spans="3:33" ht="13.5" customHeight="1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</row>
    <row r="79" spans="3:33" ht="13.5" customHeight="1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</row>
    <row r="80" spans="3:33" ht="13.5" customHeight="1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</row>
    <row r="81" spans="3:33" ht="13.5" customHeight="1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</row>
    <row r="82" spans="3:33" ht="13.5" customHeight="1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</row>
    <row r="83" spans="3:33" ht="13.5" customHeight="1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</row>
    <row r="84" spans="3:33" ht="13.5" customHeight="1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</row>
    <row r="85" spans="3:33" ht="13.5" customHeight="1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</row>
    <row r="86" spans="3:33" ht="13.5" customHeight="1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</row>
    <row r="87" spans="3:33" ht="13.5" customHeight="1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</row>
    <row r="88" spans="3:33" ht="13.5" customHeight="1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</row>
    <row r="89" spans="3:33" ht="13.5" customHeight="1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</row>
    <row r="90" spans="3:33" ht="13.5" customHeight="1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</row>
    <row r="91" spans="3:33" ht="13.5" customHeight="1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</row>
    <row r="92" spans="3:33" ht="13.5" customHeight="1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</row>
    <row r="93" spans="3:33" ht="13.5" customHeight="1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</row>
    <row r="94" spans="3:33" ht="13.5" customHeight="1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</row>
    <row r="95" spans="3:33" ht="13.5" customHeight="1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</row>
    <row r="96" spans="3:33" ht="13.5" customHeight="1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</row>
    <row r="97" spans="3:33" ht="13.5" customHeight="1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</row>
    <row r="98" spans="3:33" ht="13.5" customHeight="1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</row>
    <row r="99" spans="3:33" ht="13.5" customHeight="1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</row>
    <row r="100" spans="3:33" ht="13.5" customHeight="1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</row>
    <row r="101" spans="3:33" ht="13.5" customHeight="1"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</row>
    <row r="102" spans="3:33" ht="13.5" customHeight="1"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</row>
    <row r="103" spans="3:33" ht="13.5" customHeight="1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</row>
    <row r="104" spans="3:33" ht="13.5" customHeight="1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</row>
    <row r="105" spans="3:33" ht="13.5" customHeight="1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</row>
    <row r="106" spans="3:33" ht="13.5" customHeight="1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</row>
    <row r="107" spans="3:33" ht="13.5" customHeight="1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</row>
    <row r="108" spans="3:33" ht="13.5" customHeight="1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</row>
    <row r="109" spans="3:33" ht="13.5" customHeight="1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</row>
    <row r="110" spans="3:33" ht="13.5" customHeight="1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</row>
    <row r="111" spans="3:33" ht="13.5" customHeight="1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</row>
    <row r="112" spans="3:33" ht="13.5" customHeight="1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</row>
    <row r="113" spans="3:33" ht="13.5" customHeight="1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</row>
    <row r="114" spans="3:33" ht="13.5" customHeight="1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</row>
    <row r="115" spans="3:33" ht="13.5" customHeight="1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</row>
    <row r="116" spans="3:33" ht="13.5" customHeight="1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</row>
    <row r="117" spans="3:33" ht="13.5" customHeight="1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</row>
    <row r="118" spans="3:33" ht="13.5" customHeight="1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</row>
    <row r="119" spans="3:33" ht="13.5" customHeight="1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</row>
    <row r="120" spans="3:33" ht="13.5" customHeight="1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</row>
    <row r="121" spans="3:33" ht="13.5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</row>
    <row r="122" spans="3:33" ht="13.5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</row>
    <row r="123" spans="3:33" ht="13.5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</row>
    <row r="124" spans="3:33" ht="13.5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</row>
    <row r="125" spans="3:33" ht="13.5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</row>
    <row r="126" spans="3:33" ht="13.5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</row>
    <row r="127" spans="3:33" ht="13.5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</row>
    <row r="128" spans="3:33" ht="13.5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</row>
    <row r="129" spans="3:33" ht="13.5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</row>
    <row r="130" spans="3:33" ht="13.5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</row>
    <row r="131" spans="3:33" ht="13.5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</row>
    <row r="132" spans="3:33" ht="13.5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</row>
    <row r="133" spans="3:33" ht="13.5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</row>
    <row r="134" spans="3:33" ht="13.5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</row>
    <row r="135" spans="3:33" ht="13.5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</row>
    <row r="136" spans="3:33" ht="13.5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</row>
    <row r="137" spans="3:33" ht="13.5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</row>
    <row r="138" spans="3:33" ht="13.5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</row>
    <row r="139" spans="3:33" ht="13.5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</row>
    <row r="140" spans="3:33" ht="13.5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</row>
    <row r="141" spans="3:33" ht="13.5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</row>
    <row r="142" spans="3:33" ht="13.5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</row>
    <row r="143" spans="3:33" ht="13.5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</row>
    <row r="144" spans="3:33" ht="13.5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</row>
    <row r="145" spans="3:33" ht="13.5"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</row>
    <row r="146" spans="3:33" ht="13.5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</row>
    <row r="147" spans="3:33" ht="13.5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</row>
    <row r="148" spans="3:33" ht="13.5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</row>
    <row r="149" spans="3:33" ht="13.5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</row>
    <row r="150" spans="3:33" ht="13.5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</row>
    <row r="151" spans="3:33" ht="13.5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</row>
    <row r="152" spans="3:33" ht="13.5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</row>
    <row r="153" spans="3:33" ht="13.5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</row>
    <row r="154" spans="3:33" ht="13.5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</row>
    <row r="155" spans="3:33" ht="13.5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</row>
    <row r="156" spans="3:33" ht="13.5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</row>
    <row r="157" spans="3:33" ht="13.5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</row>
    <row r="158" spans="3:33" ht="13.5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</row>
    <row r="159" spans="3:33" ht="13.5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</row>
    <row r="160" spans="3:33" ht="13.5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</row>
    <row r="161" spans="3:33" ht="13.5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</row>
    <row r="162" spans="3:33" ht="13.5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</row>
    <row r="163" spans="3:33" ht="13.5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</row>
    <row r="164" spans="3:33" ht="13.5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</row>
    <row r="165" spans="3:33" ht="13.5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</row>
    <row r="166" spans="3:33" ht="13.5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</row>
    <row r="167" spans="3:33" ht="13.5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</row>
    <row r="168" spans="3:33" ht="13.5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</row>
    <row r="169" spans="3:33" ht="13.5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</row>
    <row r="170" spans="3:33" ht="13.5"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</row>
    <row r="171" spans="3:33" ht="13.5"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</row>
    <row r="172" spans="3:33" ht="13.5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</row>
    <row r="173" spans="3:33" ht="13.5"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</row>
    <row r="174" spans="3:33" ht="13.5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</row>
    <row r="175" spans="3:33" ht="13.5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</row>
    <row r="176" spans="3:33" ht="13.5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</row>
    <row r="177" spans="3:33" ht="13.5"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</row>
    <row r="178" spans="3:33" ht="13.5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</row>
    <row r="179" spans="3:33" ht="13.5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</row>
    <row r="180" spans="3:33" ht="13.5"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</row>
    <row r="181" spans="3:33" ht="13.5"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</row>
    <row r="182" spans="3:33" ht="13.5"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</row>
    <row r="183" spans="3:33" ht="13.5"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</row>
    <row r="184" spans="3:33" ht="13.5"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</row>
    <row r="185" spans="3:33" ht="13.5"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</row>
    <row r="186" spans="3:33" ht="13.5"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</row>
    <row r="187" spans="3:33" ht="13.5"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</row>
    <row r="188" spans="3:33" ht="13.5"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</row>
    <row r="189" spans="3:33" ht="13.5"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</row>
    <row r="190" spans="3:33" ht="13.5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</row>
    <row r="191" spans="3:33" ht="13.5"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</row>
    <row r="192" spans="3:33" ht="13.5"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</row>
    <row r="193" spans="3:33" ht="13.5"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</row>
    <row r="194" spans="3:33" ht="13.5"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</row>
    <row r="195" spans="3:33" ht="13.5"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</row>
    <row r="196" spans="3:33" ht="13.5"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</row>
    <row r="197" spans="3:33" ht="13.5"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</row>
    <row r="198" spans="3:33" ht="13.5"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</row>
    <row r="199" spans="3:33" ht="13.5"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</row>
    <row r="200" spans="3:33" ht="13.5"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</row>
    <row r="201" spans="3:33" ht="13.5"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</row>
    <row r="202" spans="3:33" ht="13.5"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</row>
    <row r="203" spans="3:33" ht="13.5"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</row>
    <row r="204" spans="3:33" ht="13.5"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</row>
    <row r="205" spans="3:33" ht="13.5"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</row>
    <row r="206" spans="3:33" ht="13.5"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</row>
    <row r="207" spans="3:33" ht="13.5"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</row>
    <row r="208" spans="3:33" ht="13.5"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</row>
    <row r="209" spans="3:33" ht="13.5"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</row>
    <row r="210" spans="3:33" ht="13.5"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</row>
    <row r="211" spans="3:33" ht="13.5"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</row>
    <row r="212" spans="3:33" ht="13.5"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</row>
    <row r="213" spans="3:33" ht="13.5"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</row>
    <row r="214" spans="3:33" ht="13.5"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</row>
    <row r="215" spans="3:33" ht="13.5"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</row>
    <row r="216" spans="3:33" ht="13.5"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</row>
    <row r="217" spans="3:33" ht="13.5"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</row>
    <row r="218" spans="3:20" ht="13.5"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</row>
    <row r="219" spans="3:20" ht="13.5"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</row>
    <row r="220" spans="3:20" ht="13.5"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</row>
    <row r="221" spans="17:18" ht="13.5">
      <c r="Q221" s="37"/>
      <c r="R221" s="37"/>
    </row>
    <row r="222" ht="13.5">
      <c r="R222" s="37"/>
    </row>
  </sheetData>
  <sheetProtection/>
  <protectedRanges>
    <protectedRange sqref="V8:W8 E5 E7:F8 J5" name="基本データ"/>
    <protectedRange sqref="E15:H19 L13:L18 N13:N18 J12:J18 H10 H13:H14 P13:Q18 N25:N27 J24:J27 P25:Q27 H22 H25:H26 L25:L27 E27:H28 J33:J52 AA33:AA49 AE13:AE15 AA12:AA15 AG13:AH15 Y13:Y14 AC13:AC15 V15:Y16" name="男子団体"/>
    <protectedRange sqref="E13:G14 P33:Q52 H33:H52 G34:G52 D33:F52 E25:G26 L33:L52 N33:N52 J33:J52 V13:X14" name="男子個人"/>
    <protectedRange sqref="AC33:AC49 AG33:AH49 AA33:AA49 U33:Y49 AE33:AE49" name="女子個人"/>
    <protectedRange sqref="E2:E3" name="基本データ_1"/>
    <protectedRange sqref="E2" name="女子個人_1"/>
    <protectedRange sqref="F2:Q3" name="基本データ_2"/>
  </protectedRanges>
  <mergeCells count="31">
    <mergeCell ref="J5:L5"/>
    <mergeCell ref="C8:D8"/>
    <mergeCell ref="C5:D5"/>
    <mergeCell ref="J11:K11"/>
    <mergeCell ref="L11:M11"/>
    <mergeCell ref="C2:D3"/>
    <mergeCell ref="E2:E3"/>
    <mergeCell ref="H11:I11"/>
    <mergeCell ref="F2:Q3"/>
    <mergeCell ref="C7:D7"/>
    <mergeCell ref="E5:G5"/>
    <mergeCell ref="N23:O23"/>
    <mergeCell ref="Y32:Z32"/>
    <mergeCell ref="C71:G71"/>
    <mergeCell ref="H23:I23"/>
    <mergeCell ref="J23:K23"/>
    <mergeCell ref="L23:M23"/>
    <mergeCell ref="L32:M32"/>
    <mergeCell ref="N32:O32"/>
    <mergeCell ref="H32:I32"/>
    <mergeCell ref="J32:K32"/>
    <mergeCell ref="R8:U8"/>
    <mergeCell ref="AE11:AF11"/>
    <mergeCell ref="AC11:AD11"/>
    <mergeCell ref="AA32:AB32"/>
    <mergeCell ref="N11:O11"/>
    <mergeCell ref="Y11:Z11"/>
    <mergeCell ref="AC32:AD32"/>
    <mergeCell ref="AA11:AB11"/>
    <mergeCell ref="Z8:AG8"/>
    <mergeCell ref="AE32:AF32"/>
  </mergeCells>
  <conditionalFormatting sqref="H12:H19 H33:H52 H24:H28 Y33:Y49 Y12:Y16">
    <cfRule type="cellIs" priority="2" dxfId="29" operator="greaterThan" stopIfTrue="1">
      <formula>3</formula>
    </cfRule>
  </conditionalFormatting>
  <dataValidations count="3">
    <dataValidation type="list" allowBlank="1" showInputMessage="1" showErrorMessage="1" sqref="D33:D46 D48:D52 D47">
      <formula1>$C$57:$C$65</formula1>
    </dataValidation>
    <dataValidation type="list" allowBlank="1" showInputMessage="1" showErrorMessage="1" sqref="J24:J27 AA33:AA49 J47 AA12:AA15 J33:J46 J48:J52 J12:J16 J18 J17">
      <formula1>$G$57:$G$59</formula1>
    </dataValidation>
    <dataValidation type="list" allowBlank="1" showInputMessage="1" showErrorMessage="1" sqref="U33:U34 U36:U49 U35">
      <formula1>$D$57:$D$65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AE25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14.375" style="1" customWidth="1"/>
    <col min="2" max="2" width="12.75390625" style="1" customWidth="1"/>
    <col min="3" max="4" width="12.375" style="1" customWidth="1"/>
    <col min="5" max="5" width="5.25390625" style="1" bestFit="1" customWidth="1"/>
    <col min="6" max="6" width="5.25390625" style="1" customWidth="1"/>
    <col min="7" max="7" width="8.125" style="1" bestFit="1" customWidth="1"/>
    <col min="8" max="9" width="14.50390625" style="1" customWidth="1"/>
    <col min="10" max="10" width="2.50390625" style="1" bestFit="1" customWidth="1"/>
    <col min="11" max="11" width="4.75390625" style="1" bestFit="1" customWidth="1"/>
    <col min="12" max="12" width="4.50390625" style="1" bestFit="1" customWidth="1"/>
    <col min="13" max="13" width="3.50390625" style="1" bestFit="1" customWidth="1"/>
    <col min="14" max="14" width="10.50390625" style="1" bestFit="1" customWidth="1"/>
    <col min="15" max="15" width="10.50390625" style="1" customWidth="1"/>
    <col min="16" max="16" width="3.50390625" style="1" bestFit="1" customWidth="1"/>
    <col min="17" max="17" width="9.00390625" style="1" customWidth="1"/>
    <col min="18" max="18" width="14.375" style="1" customWidth="1"/>
    <col min="19" max="19" width="6.625" style="1" customWidth="1"/>
    <col min="20" max="20" width="12.75390625" style="1" customWidth="1"/>
    <col min="21" max="21" width="5.25390625" style="1" bestFit="1" customWidth="1"/>
    <col min="22" max="22" width="5.25390625" style="1" customWidth="1"/>
    <col min="23" max="23" width="8.125" style="1" customWidth="1"/>
    <col min="24" max="24" width="14.375" style="1" bestFit="1" customWidth="1"/>
    <col min="25" max="25" width="14.375" style="1" customWidth="1"/>
    <col min="26" max="26" width="2.50390625" style="1" bestFit="1" customWidth="1"/>
    <col min="27" max="27" width="4.75390625" style="1" bestFit="1" customWidth="1"/>
    <col min="28" max="28" width="4.50390625" style="1" bestFit="1" customWidth="1"/>
    <col min="29" max="29" width="3.50390625" style="1" bestFit="1" customWidth="1"/>
    <col min="30" max="30" width="9.00390625" style="1" customWidth="1"/>
    <col min="31" max="31" width="12.375" style="1" customWidth="1"/>
    <col min="32" max="16384" width="9.00390625" style="1" customWidth="1"/>
  </cols>
  <sheetData>
    <row r="1" spans="1:31" ht="13.5">
      <c r="A1" s="1">
        <f>'入力用紙'!$E$5</f>
        <v>0</v>
      </c>
      <c r="B1" s="1">
        <f>'入力用紙'!$J$5</f>
        <v>0</v>
      </c>
      <c r="C1" s="1">
        <f>'入力用紙'!$E$8</f>
        <v>0</v>
      </c>
      <c r="D1" s="1">
        <f>'入力用紙'!$F$8</f>
        <v>0</v>
      </c>
      <c r="E1" s="1" t="s">
        <v>32</v>
      </c>
      <c r="H1" s="1">
        <f>'入力用紙'!E13</f>
        <v>0</v>
      </c>
      <c r="I1" s="1">
        <f>'入力用紙'!F13</f>
        <v>0</v>
      </c>
      <c r="J1" s="1">
        <f>'入力用紙'!H13</f>
        <v>0</v>
      </c>
      <c r="K1" s="1">
        <f>IF('入力用紙'!J13="無し","",'入力用紙'!J13)</f>
        <v>0</v>
      </c>
      <c r="L1" s="1">
        <f>'入力用紙'!L13</f>
        <v>0</v>
      </c>
      <c r="M1" s="1">
        <f>'入力用紙'!N13</f>
        <v>0</v>
      </c>
      <c r="N1" s="12" t="e">
        <f>入力用紙!#REF!</f>
        <v>#REF!</v>
      </c>
      <c r="O1" s="41" t="e">
        <f>IF(入力用紙!#REF!="","","01"&amp;入力用紙!#REF!&amp;入力用紙!#REF!&amp;入力用紙!#REF!&amp;'入力用紙'!P13&amp;入力用紙!#REF!&amp;入力用紙!#REF!&amp;入力用紙!#REF!&amp;入力用紙!#REF!&amp;入力用紙!#REF!&amp;入力用紙!#REF!)</f>
        <v>#REF!</v>
      </c>
      <c r="R1" s="1">
        <f>'入力用紙'!$E$5</f>
        <v>0</v>
      </c>
      <c r="S1" s="1">
        <f>'入力用紙'!$J$5</f>
        <v>0</v>
      </c>
      <c r="T1" s="1">
        <f>'入力用紙'!$J$5</f>
        <v>0</v>
      </c>
      <c r="U1" s="1" t="s">
        <v>1</v>
      </c>
      <c r="X1" s="1">
        <f>'入力用紙'!V12</f>
        <v>0</v>
      </c>
      <c r="Y1" s="1">
        <f>'入力用紙'!W12</f>
        <v>0</v>
      </c>
      <c r="Z1" s="1">
        <f>'入力用紙'!Y12</f>
        <v>0</v>
      </c>
      <c r="AA1" s="1">
        <f>IF('入力用紙'!AA12="無し","",'入力用紙'!AA12)</f>
        <v>0</v>
      </c>
      <c r="AB1" s="1">
        <f>'入力用紙'!AC12</f>
        <v>0</v>
      </c>
      <c r="AC1" s="1">
        <f>'入力用紙'!AE12</f>
        <v>0</v>
      </c>
      <c r="AD1" s="12">
        <f>'入力用紙'!AG12</f>
        <v>0</v>
      </c>
      <c r="AE1" s="1">
        <f>'入力用紙'!$E$8</f>
        <v>0</v>
      </c>
    </row>
    <row r="2" spans="1:31" ht="13.5">
      <c r="A2" s="1">
        <f>'入力用紙'!$E$5</f>
        <v>0</v>
      </c>
      <c r="B2" s="1">
        <f>'入力用紙'!$J$5</f>
        <v>0</v>
      </c>
      <c r="C2" s="1">
        <f>'入力用紙'!$E$8</f>
        <v>0</v>
      </c>
      <c r="D2" s="1">
        <f>'入力用紙'!$F$8</f>
        <v>0</v>
      </c>
      <c r="E2" s="1" t="s">
        <v>32</v>
      </c>
      <c r="H2" s="1">
        <f>'入力用紙'!E14</f>
        <v>0</v>
      </c>
      <c r="I2" s="1">
        <f>'入力用紙'!F14</f>
        <v>0</v>
      </c>
      <c r="J2" s="1">
        <f>'入力用紙'!H14</f>
        <v>0</v>
      </c>
      <c r="K2" s="1">
        <f>IF('入力用紙'!J14="無し","",'入力用紙'!J14)</f>
        <v>0</v>
      </c>
      <c r="L2" s="1">
        <f>'入力用紙'!L14</f>
        <v>0</v>
      </c>
      <c r="M2" s="1">
        <f>'入力用紙'!N14</f>
        <v>0</v>
      </c>
      <c r="N2" s="12" t="e">
        <f>入力用紙!#REF!</f>
        <v>#REF!</v>
      </c>
      <c r="O2" s="41" t="e">
        <f>IF(入力用紙!#REF!="","","01"&amp;入力用紙!#REF!&amp;入力用紙!#REF!&amp;入力用紙!#REF!&amp;'入力用紙'!P14&amp;入力用紙!#REF!&amp;入力用紙!#REF!&amp;入力用紙!#REF!&amp;入力用紙!#REF!&amp;入力用紙!#REF!&amp;入力用紙!#REF!)</f>
        <v>#REF!</v>
      </c>
      <c r="R2" s="1">
        <f>'入力用紙'!$E$5</f>
        <v>0</v>
      </c>
      <c r="S2" s="1">
        <f>'入力用紙'!$J$5</f>
        <v>0</v>
      </c>
      <c r="T2" s="1">
        <f>'入力用紙'!$J$5</f>
        <v>0</v>
      </c>
      <c r="U2" s="1" t="s">
        <v>2</v>
      </c>
      <c r="X2" s="1">
        <f>'入力用紙'!V13</f>
        <v>0</v>
      </c>
      <c r="Y2" s="1">
        <f>'入力用紙'!W13</f>
        <v>0</v>
      </c>
      <c r="Z2" s="1">
        <f>'入力用紙'!Y13</f>
        <v>0</v>
      </c>
      <c r="AA2" s="1">
        <f>IF('入力用紙'!AA13="無し","",'入力用紙'!AA13)</f>
        <v>0</v>
      </c>
      <c r="AB2" s="1">
        <f>'入力用紙'!AC13</f>
        <v>0</v>
      </c>
      <c r="AC2" s="1">
        <f>'入力用紙'!AE13</f>
        <v>0</v>
      </c>
      <c r="AD2" s="12">
        <f>'入力用紙'!AG13</f>
        <v>0</v>
      </c>
      <c r="AE2" s="1">
        <f>'入力用紙'!$E$8</f>
        <v>0</v>
      </c>
    </row>
    <row r="3" spans="1:31" ht="13.5">
      <c r="A3" s="1">
        <f>'入力用紙'!$E$5</f>
        <v>0</v>
      </c>
      <c r="B3" s="1">
        <f>'入力用紙'!$J$5</f>
        <v>0</v>
      </c>
      <c r="C3" s="1">
        <f>'入力用紙'!$E$8</f>
        <v>0</v>
      </c>
      <c r="D3" s="1">
        <f>'入力用紙'!$F$8</f>
        <v>0</v>
      </c>
      <c r="E3" s="1" t="s">
        <v>32</v>
      </c>
      <c r="H3" s="1">
        <f>'入力用紙'!E15</f>
        <v>0</v>
      </c>
      <c r="I3" s="1">
        <f>'入力用紙'!F15</f>
        <v>0</v>
      </c>
      <c r="J3" s="1">
        <f>'入力用紙'!H15</f>
        <v>0</v>
      </c>
      <c r="K3" s="1">
        <f>IF('入力用紙'!J15="無し","",'入力用紙'!J15)</f>
        <v>0</v>
      </c>
      <c r="L3" s="1">
        <f>'入力用紙'!L15</f>
        <v>0</v>
      </c>
      <c r="M3" s="1">
        <f>'入力用紙'!N15</f>
        <v>0</v>
      </c>
      <c r="N3" s="12" t="e">
        <f>入力用紙!#REF!</f>
        <v>#REF!</v>
      </c>
      <c r="O3" s="41" t="e">
        <f>IF(入力用紙!#REF!="","","01"&amp;入力用紙!#REF!&amp;入力用紙!#REF!&amp;入力用紙!#REF!&amp;'入力用紙'!P15&amp;入力用紙!#REF!&amp;入力用紙!#REF!&amp;入力用紙!#REF!&amp;入力用紙!#REF!&amp;入力用紙!#REF!&amp;入力用紙!#REF!)</f>
        <v>#REF!</v>
      </c>
      <c r="R3" s="1">
        <f>'入力用紙'!$E$5</f>
        <v>0</v>
      </c>
      <c r="S3" s="1">
        <f>'入力用紙'!$J$5</f>
        <v>0</v>
      </c>
      <c r="T3" s="1">
        <f>'入力用紙'!$J$5</f>
        <v>0</v>
      </c>
      <c r="U3" s="1" t="s">
        <v>3</v>
      </c>
      <c r="X3" s="1">
        <f>'入力用紙'!V14</f>
        <v>0</v>
      </c>
      <c r="Y3" s="1">
        <f>'入力用紙'!W14</f>
        <v>0</v>
      </c>
      <c r="Z3" s="1">
        <f>'入力用紙'!Y14</f>
        <v>0</v>
      </c>
      <c r="AA3" s="1">
        <f>IF('入力用紙'!AA14="無し","",'入力用紙'!AA14)</f>
        <v>0</v>
      </c>
      <c r="AB3" s="1">
        <f>'入力用紙'!AC14</f>
        <v>0</v>
      </c>
      <c r="AC3" s="1">
        <f>'入力用紙'!AE14</f>
        <v>0</v>
      </c>
      <c r="AD3" s="12">
        <f>'入力用紙'!AG14</f>
        <v>0</v>
      </c>
      <c r="AE3" s="1">
        <f>'入力用紙'!$E$8</f>
        <v>0</v>
      </c>
    </row>
    <row r="4" spans="1:31" ht="13.5">
      <c r="A4" s="1">
        <f>'入力用紙'!$E$5</f>
        <v>0</v>
      </c>
      <c r="B4" s="1">
        <f>'入力用紙'!$J$5</f>
        <v>0</v>
      </c>
      <c r="C4" s="1">
        <f>'入力用紙'!$E$8</f>
        <v>0</v>
      </c>
      <c r="D4" s="1">
        <f>'入力用紙'!$F$8</f>
        <v>0</v>
      </c>
      <c r="E4" s="1" t="s">
        <v>32</v>
      </c>
      <c r="H4" s="1">
        <f>'入力用紙'!E16</f>
        <v>0</v>
      </c>
      <c r="I4" s="1">
        <f>'入力用紙'!F16</f>
        <v>0</v>
      </c>
      <c r="J4" s="1">
        <f>'入力用紙'!H16</f>
        <v>0</v>
      </c>
      <c r="K4" s="1">
        <f>IF('入力用紙'!J16="無し","",'入力用紙'!J16)</f>
        <v>0</v>
      </c>
      <c r="L4" s="1">
        <f>'入力用紙'!L16</f>
        <v>0</v>
      </c>
      <c r="M4" s="1">
        <f>'入力用紙'!N16</f>
        <v>0</v>
      </c>
      <c r="N4" s="12" t="e">
        <f>入力用紙!#REF!</f>
        <v>#REF!</v>
      </c>
      <c r="O4" s="41" t="e">
        <f>IF(入力用紙!#REF!="","","01"&amp;入力用紙!#REF!&amp;入力用紙!#REF!&amp;入力用紙!#REF!&amp;'入力用紙'!P16&amp;入力用紙!#REF!&amp;入力用紙!#REF!&amp;入力用紙!#REF!&amp;入力用紙!#REF!&amp;入力用紙!#REF!&amp;入力用紙!#REF!)</f>
        <v>#REF!</v>
      </c>
      <c r="R4" s="1">
        <f>'入力用紙'!$E$5</f>
        <v>0</v>
      </c>
      <c r="S4" s="1">
        <f>'入力用紙'!$J$5</f>
        <v>0</v>
      </c>
      <c r="T4" s="1">
        <f>'入力用紙'!$J$5</f>
        <v>0</v>
      </c>
      <c r="U4" s="1" t="s">
        <v>4</v>
      </c>
      <c r="X4" s="1">
        <f>'入力用紙'!V15</f>
        <v>0</v>
      </c>
      <c r="Y4" s="1">
        <f>'入力用紙'!W15</f>
        <v>0</v>
      </c>
      <c r="Z4" s="1">
        <f>'入力用紙'!Y15</f>
        <v>0</v>
      </c>
      <c r="AA4" s="1">
        <f>IF('入力用紙'!AA15="無し","",'入力用紙'!AA15)</f>
        <v>0</v>
      </c>
      <c r="AB4" s="1">
        <f>'入力用紙'!AC15</f>
        <v>0</v>
      </c>
      <c r="AC4" s="1">
        <f>'入力用紙'!AE15</f>
        <v>0</v>
      </c>
      <c r="AD4" s="12">
        <f>'入力用紙'!AG15</f>
        <v>0</v>
      </c>
      <c r="AE4" s="1">
        <f>'入力用紙'!$E$8</f>
        <v>0</v>
      </c>
    </row>
    <row r="5" spans="1:31" ht="13.5">
      <c r="A5" s="1">
        <f>'入力用紙'!$E$5</f>
        <v>0</v>
      </c>
      <c r="B5" s="1">
        <f>'入力用紙'!$J$5</f>
        <v>0</v>
      </c>
      <c r="C5" s="1">
        <f>'入力用紙'!$E$8</f>
        <v>0</v>
      </c>
      <c r="D5" s="1">
        <f>'入力用紙'!$F$8</f>
        <v>0</v>
      </c>
      <c r="E5" s="1" t="s">
        <v>32</v>
      </c>
      <c r="H5" s="1">
        <f>'入力用紙'!E17</f>
        <v>0</v>
      </c>
      <c r="I5" s="1">
        <f>'入力用紙'!F17</f>
        <v>0</v>
      </c>
      <c r="J5" s="1">
        <f>'入力用紙'!H17</f>
        <v>0</v>
      </c>
      <c r="K5" s="1">
        <f>IF('入力用紙'!J17="無し","",'入力用紙'!J17)</f>
        <v>0</v>
      </c>
      <c r="L5" s="1">
        <f>'入力用紙'!L17</f>
        <v>0</v>
      </c>
      <c r="M5" s="1">
        <f>'入力用紙'!N17</f>
        <v>0</v>
      </c>
      <c r="N5" s="12" t="e">
        <f>入力用紙!#REF!</f>
        <v>#REF!</v>
      </c>
      <c r="O5" s="41" t="e">
        <f>IF(入力用紙!#REF!="","","01"&amp;入力用紙!#REF!&amp;入力用紙!#REF!&amp;入力用紙!#REF!&amp;'入力用紙'!P17&amp;入力用紙!#REF!&amp;入力用紙!#REF!&amp;入力用紙!#REF!&amp;入力用紙!#REF!&amp;入力用紙!#REF!&amp;入力用紙!#REF!)</f>
        <v>#REF!</v>
      </c>
      <c r="R5" s="1">
        <f>'入力用紙'!$E$5</f>
        <v>0</v>
      </c>
      <c r="S5" s="1">
        <f>'入力用紙'!$J$5</f>
        <v>0</v>
      </c>
      <c r="T5" s="1">
        <f>'入力用紙'!$J$5</f>
        <v>0</v>
      </c>
      <c r="U5" s="1" t="s">
        <v>4</v>
      </c>
      <c r="X5" s="1">
        <f>'入力用紙'!V16</f>
        <v>0</v>
      </c>
      <c r="Y5" s="1">
        <f>'入力用紙'!W16</f>
        <v>0</v>
      </c>
      <c r="Z5" s="1">
        <f>'入力用紙'!Y16</f>
        <v>0</v>
      </c>
      <c r="AA5" s="1">
        <f>IF('入力用紙'!AA16="無し","",'入力用紙'!AA16)</f>
        <v>0</v>
      </c>
      <c r="AB5" s="1">
        <f>'入力用紙'!AC16</f>
        <v>0</v>
      </c>
      <c r="AC5" s="1">
        <f>'入力用紙'!AE16</f>
        <v>0</v>
      </c>
      <c r="AD5" s="12">
        <f>'入力用紙'!AG16</f>
        <v>0</v>
      </c>
      <c r="AE5" s="1">
        <f>'入力用紙'!$E$8</f>
        <v>0</v>
      </c>
    </row>
    <row r="6" spans="1:31" ht="13.5">
      <c r="A6" s="1">
        <f>'入力用紙'!$E$5</f>
        <v>0</v>
      </c>
      <c r="B6" s="1">
        <f>'入力用紙'!$J$5</f>
        <v>0</v>
      </c>
      <c r="C6" s="1">
        <f>'入力用紙'!$E$8</f>
        <v>0</v>
      </c>
      <c r="D6" s="1">
        <f>'入力用紙'!$F$8</f>
        <v>0</v>
      </c>
      <c r="E6" s="1" t="s">
        <v>32</v>
      </c>
      <c r="F6" s="1" t="b">
        <v>0</v>
      </c>
      <c r="H6" s="1">
        <f>'入力用紙'!E18</f>
        <v>0</v>
      </c>
      <c r="I6" s="1">
        <f>'入力用紙'!F18</f>
        <v>0</v>
      </c>
      <c r="J6" s="1">
        <f>'入力用紙'!H18</f>
        <v>0</v>
      </c>
      <c r="K6" s="1">
        <f>IF('入力用紙'!J18="無し","",'入力用紙'!J18)</f>
        <v>0</v>
      </c>
      <c r="L6" s="1">
        <f>'入力用紙'!L18</f>
        <v>0</v>
      </c>
      <c r="M6" s="1">
        <f>'入力用紙'!N18</f>
        <v>0</v>
      </c>
      <c r="N6" s="12" t="e">
        <f>入力用紙!#REF!</f>
        <v>#REF!</v>
      </c>
      <c r="O6" s="41" t="e">
        <f>IF(入力用紙!#REF!="","","01"&amp;入力用紙!#REF!&amp;入力用紙!#REF!&amp;入力用紙!#REF!&amp;'入力用紙'!P18&amp;入力用紙!#REF!&amp;入力用紙!#REF!&amp;入力用紙!#REF!&amp;入力用紙!#REF!&amp;入力用紙!#REF!&amp;入力用紙!#REF!)</f>
        <v>#REF!</v>
      </c>
      <c r="R6" s="1">
        <f>'入力用紙'!$E$5</f>
        <v>0</v>
      </c>
      <c r="S6" s="1">
        <f>'入力用紙'!$J$5</f>
        <v>0</v>
      </c>
      <c r="T6" s="1">
        <f>'入力用紙'!$J$5</f>
        <v>0</v>
      </c>
      <c r="W6" s="1">
        <f>'入力用紙'!U33</f>
        <v>0</v>
      </c>
      <c r="X6" s="1">
        <f>'入力用紙'!V33</f>
        <v>0</v>
      </c>
      <c r="Y6" s="1">
        <f>'入力用紙'!W33</f>
        <v>0</v>
      </c>
      <c r="Z6" s="1">
        <f>'入力用紙'!Y33</f>
        <v>0</v>
      </c>
      <c r="AA6" s="1">
        <f>IF('入力用紙'!AA33="無し","",'入力用紙'!AA33)</f>
        <v>0</v>
      </c>
      <c r="AB6" s="1">
        <f>'入力用紙'!AC33</f>
        <v>0</v>
      </c>
      <c r="AC6" s="1">
        <f>'入力用紙'!AE33</f>
        <v>0</v>
      </c>
      <c r="AD6" s="12">
        <f>'入力用紙'!AG33</f>
        <v>0</v>
      </c>
      <c r="AE6" s="1">
        <f>'入力用紙'!$E$8</f>
        <v>0</v>
      </c>
    </row>
    <row r="7" spans="1:31" ht="13.5">
      <c r="A7" s="1">
        <f>'入力用紙'!$E$5</f>
        <v>0</v>
      </c>
      <c r="B7" s="1">
        <f>'入力用紙'!$J$5</f>
        <v>0</v>
      </c>
      <c r="C7" s="1">
        <f>'入力用紙'!$E$8</f>
        <v>0</v>
      </c>
      <c r="D7" s="1">
        <f>'入力用紙'!$F$8</f>
        <v>0</v>
      </c>
      <c r="G7" s="1">
        <f>'入力用紙'!D33</f>
        <v>0</v>
      </c>
      <c r="H7" s="1">
        <f>'入力用紙'!E33</f>
        <v>0</v>
      </c>
      <c r="I7" s="1">
        <f>'入力用紙'!F33</f>
        <v>0</v>
      </c>
      <c r="J7" s="1">
        <f>'入力用紙'!H33</f>
        <v>0</v>
      </c>
      <c r="K7" s="1">
        <f>IF('入力用紙'!J33="無し","",'入力用紙'!J33)</f>
        <v>0</v>
      </c>
      <c r="L7" s="1">
        <f>'入力用紙'!L33</f>
        <v>0</v>
      </c>
      <c r="M7" s="1">
        <f>'入力用紙'!N33</f>
        <v>0</v>
      </c>
      <c r="N7" s="12" t="e">
        <f>入力用紙!#REF!</f>
        <v>#REF!</v>
      </c>
      <c r="O7" s="41" t="e">
        <f>IF(入力用紙!#REF!="","","01"&amp;入力用紙!#REF!&amp;入力用紙!#REF!&amp;入力用紙!#REF!&amp;'入力用紙'!P33&amp;入力用紙!#REF!&amp;入力用紙!#REF!&amp;入力用紙!#REF!&amp;入力用紙!#REF!&amp;入力用紙!#REF!&amp;入力用紙!#REF!)</f>
        <v>#REF!</v>
      </c>
      <c r="R7" s="1">
        <f>'入力用紙'!$E$5</f>
        <v>0</v>
      </c>
      <c r="S7" s="1">
        <f>'入力用紙'!$J$5</f>
        <v>0</v>
      </c>
      <c r="T7" s="1">
        <f>'入力用紙'!$J$5</f>
        <v>0</v>
      </c>
      <c r="W7" s="1">
        <f>'入力用紙'!U34</f>
        <v>0</v>
      </c>
      <c r="X7" s="1">
        <f>'入力用紙'!V34</f>
        <v>0</v>
      </c>
      <c r="Y7" s="1">
        <f>'入力用紙'!W34</f>
        <v>0</v>
      </c>
      <c r="Z7" s="1">
        <f>'入力用紙'!Y34</f>
        <v>0</v>
      </c>
      <c r="AA7" s="1">
        <f>IF('入力用紙'!AA34="無し","",'入力用紙'!AA34)</f>
        <v>0</v>
      </c>
      <c r="AB7" s="1">
        <f>'入力用紙'!AC34</f>
        <v>0</v>
      </c>
      <c r="AC7" s="1">
        <f>'入力用紙'!AE34</f>
        <v>0</v>
      </c>
      <c r="AD7" s="12">
        <f>'入力用紙'!AG34</f>
        <v>0</v>
      </c>
      <c r="AE7" s="1">
        <f>'入力用紙'!$E$8</f>
        <v>0</v>
      </c>
    </row>
    <row r="8" spans="1:31" ht="13.5">
      <c r="A8" s="1">
        <f>'入力用紙'!$E$5</f>
        <v>0</v>
      </c>
      <c r="B8" s="1">
        <f>'入力用紙'!$J$5</f>
        <v>0</v>
      </c>
      <c r="C8" s="1">
        <f>'入力用紙'!$E$8</f>
        <v>0</v>
      </c>
      <c r="D8" s="1">
        <f>'入力用紙'!$F$8</f>
        <v>0</v>
      </c>
      <c r="G8" s="1">
        <f>'入力用紙'!D34</f>
        <v>0</v>
      </c>
      <c r="H8" s="1">
        <f>'入力用紙'!E34</f>
        <v>0</v>
      </c>
      <c r="I8" s="1">
        <f>'入力用紙'!F34</f>
        <v>0</v>
      </c>
      <c r="J8" s="1">
        <f>'入力用紙'!H34</f>
        <v>0</v>
      </c>
      <c r="K8" s="1">
        <f>IF('入力用紙'!J34="無し","",'入力用紙'!J34)</f>
        <v>0</v>
      </c>
      <c r="L8" s="1">
        <f>'入力用紙'!L34</f>
        <v>0</v>
      </c>
      <c r="M8" s="1">
        <f>'入力用紙'!N34</f>
        <v>0</v>
      </c>
      <c r="N8" s="12" t="e">
        <f>入力用紙!#REF!</f>
        <v>#REF!</v>
      </c>
      <c r="O8" s="41" t="e">
        <f>IF(入力用紙!#REF!="","","01"&amp;入力用紙!#REF!&amp;入力用紙!#REF!&amp;入力用紙!#REF!&amp;'入力用紙'!P34&amp;入力用紙!#REF!&amp;入力用紙!#REF!&amp;入力用紙!#REF!&amp;入力用紙!#REF!&amp;入力用紙!#REF!&amp;入力用紙!#REF!)</f>
        <v>#REF!</v>
      </c>
      <c r="R8" s="1">
        <f>'入力用紙'!$E$5</f>
        <v>0</v>
      </c>
      <c r="S8" s="1">
        <f>'入力用紙'!$J$5</f>
        <v>0</v>
      </c>
      <c r="T8" s="1">
        <f>'入力用紙'!$J$5</f>
        <v>0</v>
      </c>
      <c r="W8" s="1">
        <f>'入力用紙'!U35</f>
        <v>0</v>
      </c>
      <c r="X8" s="1">
        <f>'入力用紙'!V35</f>
        <v>0</v>
      </c>
      <c r="Y8" s="1">
        <f>'入力用紙'!W35</f>
        <v>0</v>
      </c>
      <c r="Z8" s="1">
        <f>'入力用紙'!Y35</f>
        <v>0</v>
      </c>
      <c r="AA8" s="1">
        <f>IF('入力用紙'!AA35="無し","",'入力用紙'!AA35)</f>
        <v>0</v>
      </c>
      <c r="AB8" s="1">
        <f>'入力用紙'!AC35</f>
        <v>0</v>
      </c>
      <c r="AC8" s="1">
        <f>'入力用紙'!AE35</f>
        <v>0</v>
      </c>
      <c r="AD8" s="12">
        <f>'入力用紙'!AG35</f>
        <v>0</v>
      </c>
      <c r="AE8" s="1">
        <f>'入力用紙'!$E$8</f>
        <v>0</v>
      </c>
    </row>
    <row r="9" spans="1:31" ht="13.5">
      <c r="A9" s="1">
        <f>'入力用紙'!$E$5</f>
        <v>0</v>
      </c>
      <c r="B9" s="1">
        <f>'入力用紙'!$J$5</f>
        <v>0</v>
      </c>
      <c r="C9" s="1">
        <f>'入力用紙'!$E$8</f>
        <v>0</v>
      </c>
      <c r="D9" s="1">
        <f>'入力用紙'!$F$8</f>
        <v>0</v>
      </c>
      <c r="G9" s="1">
        <f>'入力用紙'!D35</f>
        <v>0</v>
      </c>
      <c r="H9" s="1">
        <f>'入力用紙'!E35</f>
        <v>0</v>
      </c>
      <c r="I9" s="1">
        <f>'入力用紙'!F35</f>
        <v>0</v>
      </c>
      <c r="J9" s="1">
        <f>'入力用紙'!H35</f>
        <v>0</v>
      </c>
      <c r="K9" s="1">
        <f>IF('入力用紙'!J35="無し","",'入力用紙'!J35)</f>
        <v>0</v>
      </c>
      <c r="L9" s="1">
        <f>'入力用紙'!L35</f>
        <v>0</v>
      </c>
      <c r="M9" s="1">
        <f>'入力用紙'!N35</f>
        <v>0</v>
      </c>
      <c r="N9" s="12" t="e">
        <f>入力用紙!#REF!</f>
        <v>#REF!</v>
      </c>
      <c r="O9" s="41" t="e">
        <f>IF(入力用紙!#REF!="","","01"&amp;入力用紙!#REF!&amp;入力用紙!#REF!&amp;入力用紙!#REF!&amp;'入力用紙'!P35&amp;入力用紙!#REF!&amp;入力用紙!#REF!&amp;入力用紙!#REF!&amp;入力用紙!#REF!&amp;入力用紙!#REF!&amp;入力用紙!#REF!)</f>
        <v>#REF!</v>
      </c>
      <c r="R9" s="1">
        <f>'入力用紙'!$E$5</f>
        <v>0</v>
      </c>
      <c r="S9" s="1">
        <f>'入力用紙'!$J$5</f>
        <v>0</v>
      </c>
      <c r="T9" s="1">
        <f>'入力用紙'!$J$5</f>
        <v>0</v>
      </c>
      <c r="W9" s="1">
        <f>'入力用紙'!U36</f>
        <v>0</v>
      </c>
      <c r="X9" s="1">
        <f>'入力用紙'!V36</f>
        <v>0</v>
      </c>
      <c r="Y9" s="1">
        <f>'入力用紙'!W36</f>
        <v>0</v>
      </c>
      <c r="Z9" s="1">
        <f>'入力用紙'!Y36</f>
        <v>0</v>
      </c>
      <c r="AA9" s="1">
        <f>IF('入力用紙'!AA36="無し","",'入力用紙'!AA36)</f>
        <v>0</v>
      </c>
      <c r="AB9" s="1">
        <f>'入力用紙'!AC36</f>
        <v>0</v>
      </c>
      <c r="AC9" s="1">
        <f>'入力用紙'!AE36</f>
        <v>0</v>
      </c>
      <c r="AD9" s="12">
        <f>'入力用紙'!AG36</f>
        <v>0</v>
      </c>
      <c r="AE9" s="1">
        <f>'入力用紙'!$E$8</f>
        <v>0</v>
      </c>
    </row>
    <row r="10" spans="1:31" ht="13.5">
      <c r="A10" s="1">
        <f>'入力用紙'!$E$5</f>
        <v>0</v>
      </c>
      <c r="B10" s="1">
        <f>'入力用紙'!$J$5</f>
        <v>0</v>
      </c>
      <c r="C10" s="1">
        <f>'入力用紙'!$E$8</f>
        <v>0</v>
      </c>
      <c r="D10" s="1">
        <f>'入力用紙'!$F$8</f>
        <v>0</v>
      </c>
      <c r="G10" s="1">
        <f>'入力用紙'!D36</f>
        <v>0</v>
      </c>
      <c r="H10" s="1">
        <f>'入力用紙'!E36</f>
        <v>0</v>
      </c>
      <c r="I10" s="1">
        <f>'入力用紙'!F36</f>
        <v>0</v>
      </c>
      <c r="J10" s="1">
        <f>'入力用紙'!H36</f>
        <v>0</v>
      </c>
      <c r="K10" s="1">
        <f>IF('入力用紙'!J36="無し","",'入力用紙'!J36)</f>
        <v>0</v>
      </c>
      <c r="L10" s="1">
        <f>'入力用紙'!L36</f>
        <v>0</v>
      </c>
      <c r="M10" s="1">
        <f>'入力用紙'!N36</f>
        <v>0</v>
      </c>
      <c r="N10" s="12" t="e">
        <f>入力用紙!#REF!</f>
        <v>#REF!</v>
      </c>
      <c r="O10" s="41" t="e">
        <f>IF(入力用紙!#REF!="","","01"&amp;入力用紙!#REF!&amp;入力用紙!#REF!&amp;入力用紙!#REF!&amp;'入力用紙'!P36&amp;入力用紙!#REF!&amp;入力用紙!#REF!&amp;入力用紙!#REF!&amp;入力用紙!#REF!&amp;入力用紙!#REF!&amp;入力用紙!#REF!)</f>
        <v>#REF!</v>
      </c>
      <c r="R10" s="1">
        <f>'入力用紙'!$E$5</f>
        <v>0</v>
      </c>
      <c r="S10" s="1">
        <f>'入力用紙'!$J$5</f>
        <v>0</v>
      </c>
      <c r="T10" s="1">
        <f>'入力用紙'!$J$5</f>
        <v>0</v>
      </c>
      <c r="W10" s="1">
        <f>'入力用紙'!U37</f>
        <v>0</v>
      </c>
      <c r="X10" s="1">
        <f>'入力用紙'!V37</f>
        <v>0</v>
      </c>
      <c r="Y10" s="1">
        <f>'入力用紙'!W37</f>
        <v>0</v>
      </c>
      <c r="Z10" s="1">
        <f>'入力用紙'!Y37</f>
        <v>0</v>
      </c>
      <c r="AA10" s="1">
        <f>IF('入力用紙'!AA37="無し","",'入力用紙'!AA37)</f>
        <v>0</v>
      </c>
      <c r="AB10" s="1">
        <f>'入力用紙'!AC37</f>
        <v>0</v>
      </c>
      <c r="AC10" s="1">
        <f>'入力用紙'!AE37</f>
        <v>0</v>
      </c>
      <c r="AD10" s="12">
        <f>'入力用紙'!AG37</f>
        <v>0</v>
      </c>
      <c r="AE10" s="1">
        <f>'入力用紙'!$E$8</f>
        <v>0</v>
      </c>
    </row>
    <row r="11" spans="1:31" ht="13.5">
      <c r="A11" s="1">
        <f>'入力用紙'!$E$5</f>
        <v>0</v>
      </c>
      <c r="B11" s="1">
        <f>'入力用紙'!$J$5</f>
        <v>0</v>
      </c>
      <c r="C11" s="1">
        <f>'入力用紙'!$E$8</f>
        <v>0</v>
      </c>
      <c r="D11" s="1">
        <f>'入力用紙'!$F$8</f>
        <v>0</v>
      </c>
      <c r="G11" s="1">
        <f>'入力用紙'!D37</f>
        <v>0</v>
      </c>
      <c r="H11" s="1">
        <f>'入力用紙'!E37</f>
        <v>0</v>
      </c>
      <c r="I11" s="1">
        <f>'入力用紙'!F37</f>
        <v>0</v>
      </c>
      <c r="J11" s="1">
        <f>'入力用紙'!H37</f>
        <v>0</v>
      </c>
      <c r="K11" s="1">
        <f>IF('入力用紙'!J37="無し","",'入力用紙'!J37)</f>
        <v>0</v>
      </c>
      <c r="L11" s="1">
        <f>'入力用紙'!L37</f>
        <v>0</v>
      </c>
      <c r="M11" s="1">
        <f>'入力用紙'!N37</f>
        <v>0</v>
      </c>
      <c r="N11" s="12" t="e">
        <f>入力用紙!#REF!</f>
        <v>#REF!</v>
      </c>
      <c r="O11" s="41" t="e">
        <f>IF(入力用紙!#REF!="","","01"&amp;入力用紙!#REF!&amp;入力用紙!#REF!&amp;入力用紙!#REF!&amp;'入力用紙'!P37&amp;入力用紙!#REF!&amp;入力用紙!#REF!&amp;入力用紙!#REF!&amp;入力用紙!#REF!&amp;入力用紙!#REF!&amp;入力用紙!#REF!)</f>
        <v>#REF!</v>
      </c>
      <c r="R11" s="1">
        <f>'入力用紙'!$E$5</f>
        <v>0</v>
      </c>
      <c r="S11" s="1">
        <f>'入力用紙'!$J$5</f>
        <v>0</v>
      </c>
      <c r="T11" s="1">
        <f>'入力用紙'!$J$5</f>
        <v>0</v>
      </c>
      <c r="W11" s="1">
        <f>'入力用紙'!U38</f>
        <v>0</v>
      </c>
      <c r="X11" s="1">
        <f>'入力用紙'!V38</f>
        <v>0</v>
      </c>
      <c r="Y11" s="1">
        <f>'入力用紙'!W38</f>
        <v>0</v>
      </c>
      <c r="Z11" s="1">
        <f>'入力用紙'!Y38</f>
        <v>0</v>
      </c>
      <c r="AA11" s="1">
        <f>IF('入力用紙'!AA38="無し","",'入力用紙'!AA38)</f>
        <v>0</v>
      </c>
      <c r="AB11" s="1">
        <f>'入力用紙'!AC38</f>
        <v>0</v>
      </c>
      <c r="AC11" s="1">
        <f>'入力用紙'!AE38</f>
        <v>0</v>
      </c>
      <c r="AD11" s="12">
        <f>'入力用紙'!AG38</f>
        <v>0</v>
      </c>
      <c r="AE11" s="1">
        <f>'入力用紙'!$E$8</f>
        <v>0</v>
      </c>
    </row>
    <row r="12" spans="1:31" ht="13.5">
      <c r="A12" s="1">
        <f>'入力用紙'!$E$5</f>
        <v>0</v>
      </c>
      <c r="B12" s="1">
        <f>'入力用紙'!$J$5</f>
        <v>0</v>
      </c>
      <c r="C12" s="1">
        <f>'入力用紙'!$E$8</f>
        <v>0</v>
      </c>
      <c r="D12" s="1">
        <f>'入力用紙'!$F$8</f>
        <v>0</v>
      </c>
      <c r="G12" s="1">
        <f>'入力用紙'!D38</f>
        <v>0</v>
      </c>
      <c r="H12" s="1">
        <f>'入力用紙'!E38</f>
        <v>0</v>
      </c>
      <c r="I12" s="1">
        <f>'入力用紙'!F38</f>
        <v>0</v>
      </c>
      <c r="J12" s="1">
        <f>'入力用紙'!H38</f>
        <v>0</v>
      </c>
      <c r="K12" s="1">
        <f>IF('入力用紙'!J38="無し","",'入力用紙'!J38)</f>
        <v>0</v>
      </c>
      <c r="L12" s="1">
        <f>'入力用紙'!L38</f>
        <v>0</v>
      </c>
      <c r="M12" s="1">
        <f>'入力用紙'!N38</f>
        <v>0</v>
      </c>
      <c r="N12" s="12" t="e">
        <f>入力用紙!#REF!</f>
        <v>#REF!</v>
      </c>
      <c r="O12" s="41" t="e">
        <f>IF(入力用紙!#REF!="","","01"&amp;入力用紙!#REF!&amp;入力用紙!#REF!&amp;入力用紙!#REF!&amp;'入力用紙'!P38&amp;入力用紙!#REF!&amp;入力用紙!#REF!&amp;入力用紙!#REF!&amp;入力用紙!#REF!&amp;入力用紙!#REF!&amp;入力用紙!#REF!)</f>
        <v>#REF!</v>
      </c>
      <c r="R12" s="1">
        <f>'入力用紙'!$E$5</f>
        <v>0</v>
      </c>
      <c r="S12" s="1">
        <f>'入力用紙'!$J$5</f>
        <v>0</v>
      </c>
      <c r="T12" s="1">
        <f>'入力用紙'!$J$5</f>
        <v>0</v>
      </c>
      <c r="W12" s="1">
        <f>'入力用紙'!U39</f>
        <v>0</v>
      </c>
      <c r="X12" s="1">
        <f>'入力用紙'!V39</f>
        <v>0</v>
      </c>
      <c r="Y12" s="1">
        <f>'入力用紙'!W39</f>
        <v>0</v>
      </c>
      <c r="Z12" s="1">
        <f>'入力用紙'!Y39</f>
        <v>0</v>
      </c>
      <c r="AA12" s="1">
        <f>IF('入力用紙'!AA39="無し","",'入力用紙'!AA39)</f>
        <v>0</v>
      </c>
      <c r="AB12" s="1">
        <f>'入力用紙'!AC39</f>
        <v>0</v>
      </c>
      <c r="AC12" s="1">
        <f>'入力用紙'!AE39</f>
        <v>0</v>
      </c>
      <c r="AD12" s="12">
        <f>'入力用紙'!AG39</f>
        <v>0</v>
      </c>
      <c r="AE12" s="1">
        <f>'入力用紙'!$E$8</f>
        <v>0</v>
      </c>
    </row>
    <row r="13" spans="1:31" ht="13.5">
      <c r="A13" s="1">
        <f>'入力用紙'!$E$5</f>
        <v>0</v>
      </c>
      <c r="B13" s="1">
        <f>'入力用紙'!$J$5</f>
        <v>0</v>
      </c>
      <c r="C13" s="1">
        <f>'入力用紙'!$E$8</f>
        <v>0</v>
      </c>
      <c r="D13" s="1">
        <f>'入力用紙'!$F$8</f>
        <v>0</v>
      </c>
      <c r="G13" s="1">
        <f>'入力用紙'!D39</f>
        <v>0</v>
      </c>
      <c r="H13" s="1">
        <f>'入力用紙'!E39</f>
        <v>0</v>
      </c>
      <c r="I13" s="1">
        <f>'入力用紙'!F39</f>
        <v>0</v>
      </c>
      <c r="J13" s="1">
        <f>'入力用紙'!H39</f>
        <v>0</v>
      </c>
      <c r="K13" s="1">
        <f>IF('入力用紙'!J39="無し","",'入力用紙'!J39)</f>
        <v>0</v>
      </c>
      <c r="L13" s="1">
        <f>'入力用紙'!L39</f>
        <v>0</v>
      </c>
      <c r="M13" s="1">
        <f>'入力用紙'!N39</f>
        <v>0</v>
      </c>
      <c r="N13" s="12" t="e">
        <f>入力用紙!#REF!</f>
        <v>#REF!</v>
      </c>
      <c r="O13" s="41" t="e">
        <f>IF(入力用紙!#REF!="","","01"&amp;入力用紙!#REF!&amp;入力用紙!#REF!&amp;入力用紙!#REF!&amp;'入力用紙'!P39&amp;入力用紙!#REF!&amp;入力用紙!#REF!&amp;入力用紙!#REF!&amp;入力用紙!#REF!&amp;入力用紙!#REF!&amp;入力用紙!#REF!)</f>
        <v>#REF!</v>
      </c>
      <c r="R13" s="1">
        <f>'入力用紙'!$E$5</f>
        <v>0</v>
      </c>
      <c r="S13" s="1">
        <f>'入力用紙'!$J$5</f>
        <v>0</v>
      </c>
      <c r="T13" s="1">
        <f>'入力用紙'!$J$5</f>
        <v>0</v>
      </c>
      <c r="W13" s="1">
        <f>'入力用紙'!U40</f>
        <v>0</v>
      </c>
      <c r="X13" s="1">
        <f>'入力用紙'!V40</f>
        <v>0</v>
      </c>
      <c r="Y13" s="1">
        <f>'入力用紙'!W40</f>
        <v>0</v>
      </c>
      <c r="Z13" s="1">
        <f>'入力用紙'!Y40</f>
        <v>0</v>
      </c>
      <c r="AA13" s="1">
        <f>IF('入力用紙'!AA40="無し","",'入力用紙'!AA40)</f>
        <v>0</v>
      </c>
      <c r="AB13" s="1">
        <f>'入力用紙'!AC40</f>
        <v>0</v>
      </c>
      <c r="AC13" s="1">
        <f>'入力用紙'!AE40</f>
        <v>0</v>
      </c>
      <c r="AD13" s="12">
        <f>'入力用紙'!AG40</f>
        <v>0</v>
      </c>
      <c r="AE13" s="1">
        <f>'入力用紙'!$E$8</f>
        <v>0</v>
      </c>
    </row>
    <row r="14" spans="1:31" ht="13.5">
      <c r="A14" s="1">
        <f>'入力用紙'!$E$5</f>
        <v>0</v>
      </c>
      <c r="B14" s="1">
        <f>'入力用紙'!$J$5</f>
        <v>0</v>
      </c>
      <c r="C14" s="1">
        <f>'入力用紙'!$E$8</f>
        <v>0</v>
      </c>
      <c r="D14" s="1">
        <f>'入力用紙'!$F$8</f>
        <v>0</v>
      </c>
      <c r="G14" s="1">
        <f>'入力用紙'!D40</f>
        <v>0</v>
      </c>
      <c r="H14" s="1">
        <f>'入力用紙'!E40</f>
        <v>0</v>
      </c>
      <c r="I14" s="1">
        <f>'入力用紙'!F40</f>
        <v>0</v>
      </c>
      <c r="J14" s="1">
        <f>'入力用紙'!H40</f>
        <v>0</v>
      </c>
      <c r="K14" s="1">
        <f>IF('入力用紙'!J40="無し","",'入力用紙'!J40)</f>
        <v>0</v>
      </c>
      <c r="L14" s="1">
        <f>'入力用紙'!L40</f>
        <v>0</v>
      </c>
      <c r="M14" s="1">
        <f>'入力用紙'!N40</f>
        <v>0</v>
      </c>
      <c r="N14" s="12" t="e">
        <f>入力用紙!#REF!</f>
        <v>#REF!</v>
      </c>
      <c r="O14" s="41" t="e">
        <f>IF(入力用紙!#REF!="","","01"&amp;入力用紙!#REF!&amp;入力用紙!#REF!&amp;入力用紙!#REF!&amp;'入力用紙'!P40&amp;入力用紙!#REF!&amp;入力用紙!#REF!&amp;入力用紙!#REF!&amp;入力用紙!#REF!&amp;入力用紙!#REF!&amp;入力用紙!#REF!)</f>
        <v>#REF!</v>
      </c>
      <c r="R14" s="1">
        <f>'入力用紙'!$E$5</f>
        <v>0</v>
      </c>
      <c r="S14" s="1">
        <f>'入力用紙'!$J$5</f>
        <v>0</v>
      </c>
      <c r="T14" s="1">
        <f>'入力用紙'!$J$5</f>
        <v>0</v>
      </c>
      <c r="W14" s="1">
        <f>'入力用紙'!U41</f>
        <v>0</v>
      </c>
      <c r="X14" s="1">
        <f>'入力用紙'!V41</f>
        <v>0</v>
      </c>
      <c r="Y14" s="1">
        <f>'入力用紙'!W41</f>
        <v>0</v>
      </c>
      <c r="Z14" s="1">
        <f>'入力用紙'!Y41</f>
        <v>0</v>
      </c>
      <c r="AA14" s="1">
        <f>IF('入力用紙'!AA41="無し","",'入力用紙'!AA41)</f>
        <v>0</v>
      </c>
      <c r="AB14" s="1">
        <f>'入力用紙'!AC41</f>
        <v>0</v>
      </c>
      <c r="AC14" s="1">
        <f>'入力用紙'!AE41</f>
        <v>0</v>
      </c>
      <c r="AD14" s="12">
        <f>'入力用紙'!AG41</f>
        <v>0</v>
      </c>
      <c r="AE14" s="1">
        <f>'入力用紙'!$E$8</f>
        <v>0</v>
      </c>
    </row>
    <row r="15" spans="1:31" ht="13.5">
      <c r="A15" s="1">
        <f>'入力用紙'!$E$5</f>
        <v>0</v>
      </c>
      <c r="B15" s="1">
        <f>'入力用紙'!$J$5</f>
        <v>0</v>
      </c>
      <c r="C15" s="1">
        <f>'入力用紙'!$E$8</f>
        <v>0</v>
      </c>
      <c r="D15" s="1">
        <f>'入力用紙'!$F$8</f>
        <v>0</v>
      </c>
      <c r="G15" s="1">
        <f>'入力用紙'!D41</f>
        <v>0</v>
      </c>
      <c r="H15" s="1">
        <f>'入力用紙'!E41</f>
        <v>0</v>
      </c>
      <c r="I15" s="1">
        <f>'入力用紙'!F41</f>
        <v>0</v>
      </c>
      <c r="J15" s="1">
        <f>'入力用紙'!H41</f>
        <v>0</v>
      </c>
      <c r="K15" s="1">
        <f>IF('入力用紙'!J41="無し","",'入力用紙'!J41)</f>
        <v>0</v>
      </c>
      <c r="L15" s="1">
        <f>'入力用紙'!L41</f>
        <v>0</v>
      </c>
      <c r="M15" s="1">
        <f>'入力用紙'!N41</f>
        <v>0</v>
      </c>
      <c r="N15" s="12" t="e">
        <f>入力用紙!#REF!</f>
        <v>#REF!</v>
      </c>
      <c r="O15" s="41" t="e">
        <f>IF(入力用紙!#REF!="","","01"&amp;入力用紙!#REF!&amp;入力用紙!#REF!&amp;入力用紙!#REF!&amp;'入力用紙'!P41&amp;入力用紙!#REF!&amp;入力用紙!#REF!&amp;入力用紙!#REF!&amp;入力用紙!#REF!&amp;入力用紙!#REF!&amp;入力用紙!#REF!)</f>
        <v>#REF!</v>
      </c>
      <c r="R15" s="1">
        <f>'入力用紙'!$E$5</f>
        <v>0</v>
      </c>
      <c r="S15" s="1">
        <f>'入力用紙'!$J$5</f>
        <v>0</v>
      </c>
      <c r="T15" s="1">
        <f>'入力用紙'!$J$5</f>
        <v>0</v>
      </c>
      <c r="W15" s="1">
        <f>'入力用紙'!U42</f>
        <v>0</v>
      </c>
      <c r="X15" s="1">
        <f>'入力用紙'!V42</f>
        <v>0</v>
      </c>
      <c r="Y15" s="1">
        <f>'入力用紙'!W42</f>
        <v>0</v>
      </c>
      <c r="Z15" s="1">
        <f>'入力用紙'!Y42</f>
        <v>0</v>
      </c>
      <c r="AA15" s="1">
        <f>IF('入力用紙'!AA42="無し","",'入力用紙'!AA42)</f>
        <v>0</v>
      </c>
      <c r="AB15" s="1">
        <f>'入力用紙'!AC42</f>
        <v>0</v>
      </c>
      <c r="AC15" s="1">
        <f>'入力用紙'!AE42</f>
        <v>0</v>
      </c>
      <c r="AD15" s="12">
        <f>'入力用紙'!AG42</f>
        <v>0</v>
      </c>
      <c r="AE15" s="1">
        <f>'入力用紙'!$E$8</f>
        <v>0</v>
      </c>
    </row>
    <row r="16" spans="1:31" ht="13.5">
      <c r="A16" s="1">
        <f>'入力用紙'!$E$5</f>
        <v>0</v>
      </c>
      <c r="B16" s="1">
        <f>'入力用紙'!$J$5</f>
        <v>0</v>
      </c>
      <c r="C16" s="1">
        <f>'入力用紙'!$E$8</f>
        <v>0</v>
      </c>
      <c r="D16" s="1">
        <f>'入力用紙'!$F$8</f>
        <v>0</v>
      </c>
      <c r="G16" s="1">
        <f>'入力用紙'!D42</f>
        <v>0</v>
      </c>
      <c r="H16" s="1">
        <f>'入力用紙'!E42</f>
        <v>0</v>
      </c>
      <c r="I16" s="1">
        <f>'入力用紙'!F42</f>
        <v>0</v>
      </c>
      <c r="J16" s="1">
        <f>'入力用紙'!H42</f>
        <v>0</v>
      </c>
      <c r="K16" s="1">
        <f>IF('入力用紙'!J42="無し","",'入力用紙'!J42)</f>
        <v>0</v>
      </c>
      <c r="L16" s="1">
        <f>'入力用紙'!L42</f>
        <v>0</v>
      </c>
      <c r="M16" s="1">
        <f>'入力用紙'!N42</f>
        <v>0</v>
      </c>
      <c r="N16" s="12" t="e">
        <f>入力用紙!#REF!</f>
        <v>#REF!</v>
      </c>
      <c r="O16" s="41" t="e">
        <f>IF(入力用紙!#REF!="","","01"&amp;入力用紙!#REF!&amp;入力用紙!#REF!&amp;入力用紙!#REF!&amp;'入力用紙'!P42&amp;入力用紙!#REF!&amp;入力用紙!#REF!&amp;入力用紙!#REF!&amp;入力用紙!#REF!&amp;入力用紙!#REF!&amp;入力用紙!#REF!)</f>
        <v>#REF!</v>
      </c>
      <c r="R16" s="1">
        <f>'入力用紙'!$E$5</f>
        <v>0</v>
      </c>
      <c r="S16" s="1">
        <f>'入力用紙'!$J$5</f>
        <v>0</v>
      </c>
      <c r="T16" s="1">
        <f>'入力用紙'!$J$5</f>
        <v>0</v>
      </c>
      <c r="W16" s="1">
        <f>'入力用紙'!U43</f>
        <v>0</v>
      </c>
      <c r="X16" s="1">
        <f>'入力用紙'!V43</f>
        <v>0</v>
      </c>
      <c r="Y16" s="1">
        <f>'入力用紙'!W43</f>
        <v>0</v>
      </c>
      <c r="Z16" s="1">
        <f>'入力用紙'!Y43</f>
        <v>0</v>
      </c>
      <c r="AA16" s="1">
        <f>IF('入力用紙'!AA43="無し","",'入力用紙'!AA43)</f>
        <v>0</v>
      </c>
      <c r="AB16" s="1">
        <f>'入力用紙'!AC43</f>
        <v>0</v>
      </c>
      <c r="AC16" s="1">
        <f>'入力用紙'!AE43</f>
        <v>0</v>
      </c>
      <c r="AD16" s="12">
        <f>'入力用紙'!AG43</f>
        <v>0</v>
      </c>
      <c r="AE16" s="1">
        <f>'入力用紙'!$E$8</f>
        <v>0</v>
      </c>
    </row>
    <row r="17" spans="1:31" ht="13.5">
      <c r="A17" s="1">
        <f>'入力用紙'!$E$5</f>
        <v>0</v>
      </c>
      <c r="B17" s="1">
        <f>'入力用紙'!$J$5</f>
        <v>0</v>
      </c>
      <c r="C17" s="1">
        <f>'入力用紙'!$E$8</f>
        <v>0</v>
      </c>
      <c r="D17" s="1">
        <f>'入力用紙'!$F$8</f>
        <v>0</v>
      </c>
      <c r="G17" s="1">
        <f>'入力用紙'!D43</f>
        <v>0</v>
      </c>
      <c r="H17" s="1">
        <f>'入力用紙'!E43</f>
        <v>0</v>
      </c>
      <c r="I17" s="1">
        <f>'入力用紙'!F43</f>
        <v>0</v>
      </c>
      <c r="J17" s="1">
        <f>'入力用紙'!H43</f>
        <v>0</v>
      </c>
      <c r="K17" s="1">
        <f>IF('入力用紙'!J43="無し","",'入力用紙'!J43)</f>
        <v>0</v>
      </c>
      <c r="L17" s="1">
        <f>'入力用紙'!L43</f>
        <v>0</v>
      </c>
      <c r="M17" s="1">
        <f>'入力用紙'!N43</f>
        <v>0</v>
      </c>
      <c r="N17" s="12" t="e">
        <f>入力用紙!#REF!</f>
        <v>#REF!</v>
      </c>
      <c r="O17" s="41" t="e">
        <f>IF(入力用紙!#REF!="","","01"&amp;入力用紙!#REF!&amp;入力用紙!#REF!&amp;入力用紙!#REF!&amp;'入力用紙'!P43&amp;入力用紙!#REF!&amp;入力用紙!#REF!&amp;入力用紙!#REF!&amp;入力用紙!#REF!&amp;入力用紙!#REF!&amp;入力用紙!#REF!)</f>
        <v>#REF!</v>
      </c>
      <c r="R17" s="1">
        <f>'入力用紙'!$E$5</f>
        <v>0</v>
      </c>
      <c r="S17" s="1">
        <f>'入力用紙'!$J$5</f>
        <v>0</v>
      </c>
      <c r="T17" s="1">
        <f>'入力用紙'!$J$5</f>
        <v>0</v>
      </c>
      <c r="W17" s="1">
        <f>'入力用紙'!U44</f>
        <v>0</v>
      </c>
      <c r="X17" s="1">
        <f>'入力用紙'!V44</f>
        <v>0</v>
      </c>
      <c r="Y17" s="1">
        <f>'入力用紙'!W44</f>
        <v>0</v>
      </c>
      <c r="Z17" s="1">
        <f>'入力用紙'!Y44</f>
        <v>0</v>
      </c>
      <c r="AA17" s="1">
        <f>IF('入力用紙'!AA44="無し","",'入力用紙'!AA44)</f>
        <v>0</v>
      </c>
      <c r="AB17" s="1">
        <f>'入力用紙'!AC44</f>
        <v>0</v>
      </c>
      <c r="AC17" s="1">
        <f>'入力用紙'!AE44</f>
        <v>0</v>
      </c>
      <c r="AD17" s="12">
        <f>'入力用紙'!AG44</f>
        <v>0</v>
      </c>
      <c r="AE17" s="1">
        <f>'入力用紙'!$E$8</f>
        <v>0</v>
      </c>
    </row>
    <row r="18" spans="1:30" ht="13.5">
      <c r="A18" s="1">
        <f>'入力用紙'!$E$5</f>
        <v>0</v>
      </c>
      <c r="B18" s="1">
        <f>'入力用紙'!$J$5</f>
        <v>0</v>
      </c>
      <c r="C18" s="1">
        <f>'入力用紙'!$E$8</f>
        <v>0</v>
      </c>
      <c r="D18" s="1">
        <f>'入力用紙'!$F$8</f>
        <v>0</v>
      </c>
      <c r="G18" s="1">
        <f>'入力用紙'!D44</f>
        <v>0</v>
      </c>
      <c r="H18" s="1">
        <f>'入力用紙'!E44</f>
        <v>0</v>
      </c>
      <c r="I18" s="1">
        <f>'入力用紙'!F44</f>
        <v>0</v>
      </c>
      <c r="J18" s="1">
        <f>'入力用紙'!H44</f>
        <v>0</v>
      </c>
      <c r="K18" s="1">
        <f>IF('入力用紙'!J44="無し","",'入力用紙'!J44)</f>
        <v>0</v>
      </c>
      <c r="L18" s="1">
        <f>'入力用紙'!L44</f>
        <v>0</v>
      </c>
      <c r="M18" s="1">
        <f>'入力用紙'!N44</f>
        <v>0</v>
      </c>
      <c r="N18" s="12" t="e">
        <f>入力用紙!#REF!</f>
        <v>#REF!</v>
      </c>
      <c r="O18" s="41" t="e">
        <f>IF(入力用紙!#REF!="","","01"&amp;入力用紙!#REF!&amp;入力用紙!#REF!&amp;入力用紙!#REF!&amp;'入力用紙'!P44&amp;入力用紙!#REF!&amp;入力用紙!#REF!&amp;入力用紙!#REF!&amp;入力用紙!#REF!&amp;入力用紙!#REF!&amp;入力用紙!#REF!)</f>
        <v>#REF!</v>
      </c>
      <c r="AD18" s="12"/>
    </row>
    <row r="19" spans="1:30" ht="13.5">
      <c r="A19" s="1">
        <f>'入力用紙'!$E$5</f>
        <v>0</v>
      </c>
      <c r="B19" s="1">
        <f>'入力用紙'!$J$5</f>
        <v>0</v>
      </c>
      <c r="C19" s="1">
        <f>'入力用紙'!$E$8</f>
        <v>0</v>
      </c>
      <c r="D19" s="1">
        <f>'入力用紙'!$F$8</f>
        <v>0</v>
      </c>
      <c r="G19" s="1">
        <f>'入力用紙'!D45</f>
        <v>0</v>
      </c>
      <c r="H19" s="1">
        <f>'入力用紙'!E45</f>
        <v>0</v>
      </c>
      <c r="I19" s="1">
        <f>'入力用紙'!F45</f>
        <v>0</v>
      </c>
      <c r="J19" s="1">
        <f>'入力用紙'!H45</f>
        <v>0</v>
      </c>
      <c r="K19" s="1">
        <f>IF('入力用紙'!J45="無し","",'入力用紙'!J45)</f>
        <v>0</v>
      </c>
      <c r="L19" s="1">
        <f>'入力用紙'!L45</f>
        <v>0</v>
      </c>
      <c r="M19" s="1">
        <f>'入力用紙'!N45</f>
        <v>0</v>
      </c>
      <c r="N19" s="12" t="e">
        <f>入力用紙!#REF!</f>
        <v>#REF!</v>
      </c>
      <c r="O19" s="41" t="e">
        <f>IF(入力用紙!#REF!="","","01"&amp;入力用紙!#REF!&amp;入力用紙!#REF!&amp;入力用紙!#REF!&amp;'入力用紙'!P45&amp;入力用紙!#REF!&amp;入力用紙!#REF!&amp;入力用紙!#REF!&amp;入力用紙!#REF!&amp;入力用紙!#REF!&amp;入力用紙!#REF!)</f>
        <v>#REF!</v>
      </c>
      <c r="AD19" s="12"/>
    </row>
    <row r="20" spans="1:30" ht="13.5">
      <c r="A20" s="1">
        <f>'入力用紙'!$E$5</f>
        <v>0</v>
      </c>
      <c r="B20" s="1">
        <f>'入力用紙'!$J$5</f>
        <v>0</v>
      </c>
      <c r="C20" s="1">
        <f>'入力用紙'!$E$8</f>
        <v>0</v>
      </c>
      <c r="D20" s="1">
        <f>'入力用紙'!$F$8</f>
        <v>0</v>
      </c>
      <c r="G20" s="1">
        <f>'入力用紙'!D46</f>
        <v>0</v>
      </c>
      <c r="H20" s="1">
        <f>'入力用紙'!E46</f>
        <v>0</v>
      </c>
      <c r="I20" s="1">
        <f>'入力用紙'!F46</f>
        <v>0</v>
      </c>
      <c r="J20" s="1">
        <f>'入力用紙'!H46</f>
        <v>0</v>
      </c>
      <c r="K20" s="1">
        <f>IF('入力用紙'!J46="無し","",'入力用紙'!J46)</f>
        <v>0</v>
      </c>
      <c r="L20" s="1">
        <f>'入力用紙'!L46</f>
        <v>0</v>
      </c>
      <c r="M20" s="1">
        <f>'入力用紙'!N46</f>
        <v>0</v>
      </c>
      <c r="N20" s="12" t="e">
        <f>入力用紙!#REF!</f>
        <v>#REF!</v>
      </c>
      <c r="O20" s="41" t="e">
        <f>IF(入力用紙!#REF!="","","01"&amp;入力用紙!#REF!&amp;入力用紙!#REF!&amp;入力用紙!#REF!&amp;'入力用紙'!P46&amp;入力用紙!#REF!&amp;入力用紙!#REF!&amp;入力用紙!#REF!&amp;入力用紙!#REF!&amp;入力用紙!#REF!&amp;入力用紙!#REF!)</f>
        <v>#REF!</v>
      </c>
      <c r="AD20" s="12"/>
    </row>
    <row r="21" spans="1:30" ht="13.5">
      <c r="A21" s="1">
        <f>'入力用紙'!$E$5</f>
        <v>0</v>
      </c>
      <c r="B21" s="1">
        <f>'入力用紙'!$J$5</f>
        <v>0</v>
      </c>
      <c r="C21" s="1">
        <f>'入力用紙'!$E$8</f>
        <v>0</v>
      </c>
      <c r="D21" s="1">
        <f>'入力用紙'!$F$8</f>
        <v>0</v>
      </c>
      <c r="G21" s="1">
        <f>'入力用紙'!D47</f>
        <v>0</v>
      </c>
      <c r="H21" s="1">
        <f>'入力用紙'!E47</f>
        <v>0</v>
      </c>
      <c r="I21" s="1">
        <f>'入力用紙'!F47</f>
        <v>0</v>
      </c>
      <c r="J21" s="1">
        <f>'入力用紙'!H47</f>
        <v>0</v>
      </c>
      <c r="K21" s="1">
        <f>IF('入力用紙'!J47="無し","",'入力用紙'!J47)</f>
        <v>0</v>
      </c>
      <c r="L21" s="1">
        <f>'入力用紙'!L47</f>
        <v>0</v>
      </c>
      <c r="M21" s="1">
        <f>'入力用紙'!N47</f>
        <v>0</v>
      </c>
      <c r="N21" s="12" t="e">
        <f>入力用紙!#REF!</f>
        <v>#REF!</v>
      </c>
      <c r="O21" s="41" t="e">
        <f>IF(入力用紙!#REF!="","","01"&amp;入力用紙!#REF!&amp;入力用紙!#REF!&amp;入力用紙!#REF!&amp;'入力用紙'!P47&amp;入力用紙!#REF!&amp;入力用紙!#REF!&amp;入力用紙!#REF!&amp;入力用紙!#REF!&amp;入力用紙!#REF!&amp;入力用紙!#REF!)</f>
        <v>#REF!</v>
      </c>
      <c r="AD21" s="12"/>
    </row>
    <row r="22" spans="1:30" ht="13.5">
      <c r="A22" s="1">
        <f>'入力用紙'!$E$5</f>
        <v>0</v>
      </c>
      <c r="B22" s="1">
        <f>'入力用紙'!$J$5</f>
        <v>0</v>
      </c>
      <c r="C22" s="1">
        <f>'入力用紙'!$E$8</f>
        <v>0</v>
      </c>
      <c r="D22" s="1">
        <f>'入力用紙'!$F$8</f>
        <v>0</v>
      </c>
      <c r="G22" s="1">
        <f>'入力用紙'!D51</f>
        <v>0</v>
      </c>
      <c r="H22" s="1">
        <f>'入力用紙'!E51</f>
        <v>0</v>
      </c>
      <c r="I22" s="1">
        <f>'入力用紙'!F51</f>
        <v>0</v>
      </c>
      <c r="J22" s="1">
        <f>'入力用紙'!H51</f>
        <v>0</v>
      </c>
      <c r="K22" s="1">
        <f>IF('入力用紙'!J51="無し","",'入力用紙'!J51)</f>
        <v>0</v>
      </c>
      <c r="L22" s="1">
        <f>'入力用紙'!L51</f>
        <v>0</v>
      </c>
      <c r="M22" s="1">
        <f>'入力用紙'!N51</f>
        <v>0</v>
      </c>
      <c r="N22" s="12" t="e">
        <f>入力用紙!#REF!</f>
        <v>#REF!</v>
      </c>
      <c r="O22" s="41" t="e">
        <f>IF(入力用紙!#REF!="","","01"&amp;入力用紙!#REF!&amp;入力用紙!#REF!&amp;入力用紙!#REF!&amp;'入力用紙'!P51&amp;入力用紙!#REF!&amp;入力用紙!#REF!&amp;入力用紙!#REF!&amp;入力用紙!#REF!&amp;入力用紙!#REF!&amp;入力用紙!#REF!)</f>
        <v>#REF!</v>
      </c>
      <c r="AD22" s="12"/>
    </row>
    <row r="23" spans="1:30" ht="13.5">
      <c r="A23" s="1">
        <f>'入力用紙'!$E$5</f>
        <v>0</v>
      </c>
      <c r="B23" s="1">
        <f>'入力用紙'!$J$5</f>
        <v>0</v>
      </c>
      <c r="C23" s="1">
        <f>'入力用紙'!$E$8</f>
        <v>0</v>
      </c>
      <c r="D23" s="1">
        <f>'入力用紙'!$F$8</f>
        <v>0</v>
      </c>
      <c r="G23" s="1" t="e">
        <f>入力用紙!#REF!</f>
        <v>#REF!</v>
      </c>
      <c r="H23" s="1" t="e">
        <f>入力用紙!#REF!</f>
        <v>#REF!</v>
      </c>
      <c r="I23" s="1" t="e">
        <f>入力用紙!#REF!</f>
        <v>#REF!</v>
      </c>
      <c r="J23" s="1" t="e">
        <f>入力用紙!#REF!</f>
        <v>#REF!</v>
      </c>
      <c r="K23" s="1" t="e">
        <f>IF(入力用紙!#REF!="無し","",入力用紙!#REF!)</f>
        <v>#REF!</v>
      </c>
      <c r="L23" s="1" t="e">
        <f>入力用紙!#REF!</f>
        <v>#REF!</v>
      </c>
      <c r="M23" s="1" t="e">
        <f>入力用紙!#REF!</f>
        <v>#REF!</v>
      </c>
      <c r="N23" s="12" t="e">
        <f>入力用紙!#REF!</f>
        <v>#REF!</v>
      </c>
      <c r="O23" s="41" t="e">
        <f>IF(入力用紙!#REF!="","","01"&amp;入力用紙!#REF!&amp;入力用紙!#REF!&amp;入力用紙!#REF!&amp;入力用紙!#REF!&amp;入力用紙!#REF!&amp;入力用紙!#REF!&amp;入力用紙!#REF!&amp;入力用紙!#REF!&amp;入力用紙!#REF!&amp;入力用紙!#REF!)</f>
        <v>#REF!</v>
      </c>
      <c r="AD23" s="12"/>
    </row>
    <row r="24" ht="13.5">
      <c r="AD24" s="12"/>
    </row>
    <row r="25" ht="13.5">
      <c r="AD25" s="12"/>
    </row>
  </sheetData>
  <sheetProtection/>
  <protectedRanges>
    <protectedRange sqref="F1:F6 V1:V5" name="範囲1"/>
  </protectedRange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rgb="FFFFFF00"/>
  </sheetPr>
  <dimension ref="A1:AS28"/>
  <sheetViews>
    <sheetView zoomScalePageLayoutView="0" workbookViewId="0" topLeftCell="A1">
      <selection activeCell="Z27" sqref="Z27:AF28"/>
    </sheetView>
  </sheetViews>
  <sheetFormatPr defaultColWidth="9.00390625" defaultRowHeight="13.5"/>
  <cols>
    <col min="1" max="45" width="2.25390625" style="2" customWidth="1"/>
    <col min="46" max="16384" width="9.00390625" style="2" customWidth="1"/>
  </cols>
  <sheetData>
    <row r="1" spans="1:45" ht="42" customHeight="1">
      <c r="A1" s="285" t="str">
        <f>'入力用紙'!E2&amp;"　"&amp;'入力用紙'!F2&amp;"申込書（女子団体戦）"</f>
        <v>令和6年度　第46回札幌支部高等学校柔道春季大会申込書（女子団体戦）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8"/>
      <c r="AR1" s="8"/>
      <c r="AS1" s="8"/>
    </row>
    <row r="2" ht="22.5" customHeight="1"/>
    <row r="3" spans="1:40" ht="31.5" customHeight="1">
      <c r="A3" s="286" t="s">
        <v>20</v>
      </c>
      <c r="B3" s="286"/>
      <c r="C3" s="286"/>
      <c r="E3" s="345">
        <f>IF('入力用紙'!$E$5="","",'入力用紙'!$E$5)</f>
      </c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7"/>
      <c r="X3" s="286" t="s">
        <v>21</v>
      </c>
      <c r="Y3" s="286"/>
      <c r="Z3" s="286"/>
      <c r="AB3" s="290">
        <f>'入力用紙'!$V$8</f>
        <v>0</v>
      </c>
      <c r="AC3" s="291"/>
      <c r="AD3" s="291"/>
      <c r="AE3" s="291"/>
      <c r="AF3" s="291"/>
      <c r="AG3" s="291"/>
      <c r="AH3" s="60"/>
      <c r="AI3" s="291">
        <f>'入力用紙'!$W$8</f>
        <v>0</v>
      </c>
      <c r="AJ3" s="291"/>
      <c r="AK3" s="291"/>
      <c r="AL3" s="291"/>
      <c r="AM3" s="291"/>
      <c r="AN3" s="292"/>
    </row>
    <row r="4" ht="12.75" customHeight="1"/>
    <row r="5" spans="1:42" ht="48.75" customHeight="1">
      <c r="A5" s="5"/>
      <c r="B5" s="5"/>
      <c r="C5" s="5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45" customHeight="1">
      <c r="A6" s="5"/>
      <c r="B6" s="5"/>
      <c r="C6" s="5"/>
      <c r="D6" s="5"/>
      <c r="E6" s="5"/>
      <c r="F6" s="4"/>
      <c r="G6" s="338" t="s">
        <v>65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40"/>
      <c r="T6" s="276" t="s">
        <v>9</v>
      </c>
      <c r="U6" s="277"/>
      <c r="V6" s="279"/>
      <c r="W6" s="277" t="s">
        <v>10</v>
      </c>
      <c r="X6" s="277"/>
      <c r="Y6" s="278"/>
      <c r="Z6" s="276" t="s">
        <v>5</v>
      </c>
      <c r="AA6" s="277"/>
      <c r="AB6" s="279"/>
      <c r="AC6" s="277" t="s">
        <v>6</v>
      </c>
      <c r="AD6" s="277"/>
      <c r="AE6" s="278"/>
      <c r="AF6" s="274" t="s">
        <v>84</v>
      </c>
      <c r="AG6" s="274"/>
      <c r="AH6" s="274"/>
      <c r="AI6" s="274"/>
      <c r="AJ6" s="274"/>
      <c r="AK6" s="274"/>
      <c r="AL6" s="274"/>
      <c r="AM6" s="274"/>
      <c r="AN6" s="274"/>
      <c r="AO6" s="274"/>
      <c r="AP6" s="275"/>
    </row>
    <row r="7" spans="1:42" ht="31.5" customHeight="1">
      <c r="A7" s="5"/>
      <c r="B7" s="328" t="s">
        <v>23</v>
      </c>
      <c r="C7" s="329"/>
      <c r="D7" s="329"/>
      <c r="E7" s="329"/>
      <c r="F7" s="330"/>
      <c r="G7" s="299">
        <f>'入力用紙'!V12</f>
        <v>0</v>
      </c>
      <c r="H7" s="300"/>
      <c r="I7" s="300"/>
      <c r="J7" s="300"/>
      <c r="K7" s="300"/>
      <c r="L7" s="300"/>
      <c r="M7" s="86"/>
      <c r="N7" s="300">
        <f>'入力用紙'!W12</f>
        <v>0</v>
      </c>
      <c r="O7" s="300"/>
      <c r="P7" s="300"/>
      <c r="Q7" s="300"/>
      <c r="R7" s="300"/>
      <c r="S7" s="301"/>
      <c r="T7" s="304">
        <f>'入力用紙'!Y12</f>
        <v>0</v>
      </c>
      <c r="U7" s="304"/>
      <c r="V7" s="319"/>
      <c r="W7" s="320">
        <f>'入力用紙'!AA12</f>
        <v>0</v>
      </c>
      <c r="X7" s="304"/>
      <c r="Y7" s="304"/>
      <c r="Z7" s="304">
        <f>'入力用紙'!AC12</f>
        <v>0</v>
      </c>
      <c r="AA7" s="304"/>
      <c r="AB7" s="321"/>
      <c r="AC7" s="303">
        <f>'入力用紙'!AE12</f>
        <v>0</v>
      </c>
      <c r="AD7" s="304"/>
      <c r="AE7" s="304"/>
      <c r="AF7" s="302">
        <f>'入力用紙'!AG12</f>
        <v>0</v>
      </c>
      <c r="AG7" s="302"/>
      <c r="AH7" s="302"/>
      <c r="AI7" s="302"/>
      <c r="AJ7" s="302"/>
      <c r="AK7" s="302"/>
      <c r="AL7" s="302"/>
      <c r="AM7" s="302"/>
      <c r="AN7" s="302"/>
      <c r="AO7" s="302"/>
      <c r="AP7" s="302"/>
    </row>
    <row r="8" spans="1:42" ht="31.5" customHeight="1">
      <c r="A8" s="5"/>
      <c r="B8" s="316"/>
      <c r="C8" s="317"/>
      <c r="D8" s="317"/>
      <c r="E8" s="317"/>
      <c r="F8" s="318"/>
      <c r="G8" s="331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3"/>
      <c r="T8" s="334"/>
      <c r="U8" s="308"/>
      <c r="V8" s="308"/>
      <c r="W8" s="335"/>
      <c r="X8" s="308"/>
      <c r="Y8" s="309"/>
      <c r="Z8" s="334"/>
      <c r="AA8" s="308"/>
      <c r="AB8" s="336"/>
      <c r="AC8" s="308"/>
      <c r="AD8" s="308"/>
      <c r="AE8" s="309"/>
      <c r="AF8" s="310"/>
      <c r="AG8" s="311"/>
      <c r="AH8" s="311"/>
      <c r="AI8" s="311"/>
      <c r="AJ8" s="311"/>
      <c r="AK8" s="311"/>
      <c r="AL8" s="311"/>
      <c r="AM8" s="311"/>
      <c r="AN8" s="311"/>
      <c r="AO8" s="311"/>
      <c r="AP8" s="312"/>
    </row>
    <row r="9" spans="1:42" ht="31.5" customHeight="1">
      <c r="A9" s="5"/>
      <c r="B9" s="328" t="s">
        <v>62</v>
      </c>
      <c r="C9" s="329"/>
      <c r="D9" s="329"/>
      <c r="E9" s="329"/>
      <c r="F9" s="330"/>
      <c r="G9" s="299">
        <f>'入力用紙'!V13</f>
        <v>0</v>
      </c>
      <c r="H9" s="300"/>
      <c r="I9" s="300"/>
      <c r="J9" s="300"/>
      <c r="K9" s="300"/>
      <c r="L9" s="300"/>
      <c r="M9" s="86"/>
      <c r="N9" s="300">
        <f>'入力用紙'!W13</f>
        <v>0</v>
      </c>
      <c r="O9" s="300"/>
      <c r="P9" s="300"/>
      <c r="Q9" s="300"/>
      <c r="R9" s="300"/>
      <c r="S9" s="301"/>
      <c r="T9" s="304">
        <f>'入力用紙'!Y13</f>
        <v>0</v>
      </c>
      <c r="U9" s="304"/>
      <c r="V9" s="319"/>
      <c r="W9" s="320">
        <f>'入力用紙'!AA13</f>
        <v>0</v>
      </c>
      <c r="X9" s="304"/>
      <c r="Y9" s="304"/>
      <c r="Z9" s="304">
        <f>'入力用紙'!AC13</f>
        <v>0</v>
      </c>
      <c r="AA9" s="304"/>
      <c r="AB9" s="321"/>
      <c r="AC9" s="303">
        <f>'入力用紙'!AE13</f>
        <v>0</v>
      </c>
      <c r="AD9" s="304"/>
      <c r="AE9" s="304"/>
      <c r="AF9" s="302">
        <f>'入力用紙'!AG13</f>
        <v>0</v>
      </c>
      <c r="AG9" s="302"/>
      <c r="AH9" s="302"/>
      <c r="AI9" s="302"/>
      <c r="AJ9" s="302"/>
      <c r="AK9" s="302"/>
      <c r="AL9" s="302"/>
      <c r="AM9" s="302"/>
      <c r="AN9" s="302"/>
      <c r="AO9" s="302"/>
      <c r="AP9" s="302"/>
    </row>
    <row r="10" spans="1:42" ht="31.5" customHeight="1">
      <c r="A10" s="5"/>
      <c r="B10" s="316"/>
      <c r="C10" s="317"/>
      <c r="D10" s="317"/>
      <c r="E10" s="317"/>
      <c r="F10" s="318"/>
      <c r="G10" s="331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3"/>
      <c r="T10" s="334"/>
      <c r="U10" s="308"/>
      <c r="V10" s="308"/>
      <c r="W10" s="335"/>
      <c r="X10" s="308"/>
      <c r="Y10" s="309"/>
      <c r="Z10" s="334"/>
      <c r="AA10" s="308"/>
      <c r="AB10" s="336"/>
      <c r="AC10" s="308"/>
      <c r="AD10" s="308"/>
      <c r="AE10" s="309"/>
      <c r="AF10" s="310"/>
      <c r="AG10" s="311"/>
      <c r="AH10" s="311"/>
      <c r="AI10" s="311"/>
      <c r="AJ10" s="311"/>
      <c r="AK10" s="311"/>
      <c r="AL10" s="311"/>
      <c r="AM10" s="311"/>
      <c r="AN10" s="311"/>
      <c r="AO10" s="311"/>
      <c r="AP10" s="312"/>
    </row>
    <row r="11" spans="1:42" ht="31.5" customHeight="1">
      <c r="A11" s="5"/>
      <c r="B11" s="328" t="s">
        <v>64</v>
      </c>
      <c r="C11" s="329"/>
      <c r="D11" s="329"/>
      <c r="E11" s="329"/>
      <c r="F11" s="330"/>
      <c r="G11" s="299">
        <f>'入力用紙'!V14</f>
        <v>0</v>
      </c>
      <c r="H11" s="300"/>
      <c r="I11" s="300"/>
      <c r="J11" s="300"/>
      <c r="K11" s="300"/>
      <c r="L11" s="300"/>
      <c r="M11" s="86"/>
      <c r="N11" s="300">
        <f>'入力用紙'!W14</f>
        <v>0</v>
      </c>
      <c r="O11" s="300"/>
      <c r="P11" s="300"/>
      <c r="Q11" s="300"/>
      <c r="R11" s="300"/>
      <c r="S11" s="301"/>
      <c r="T11" s="304">
        <f>'入力用紙'!Y14</f>
        <v>0</v>
      </c>
      <c r="U11" s="304"/>
      <c r="V11" s="319"/>
      <c r="W11" s="320">
        <f>'入力用紙'!AA14</f>
        <v>0</v>
      </c>
      <c r="X11" s="304"/>
      <c r="Y11" s="304"/>
      <c r="Z11" s="304">
        <f>'入力用紙'!AC14</f>
        <v>0</v>
      </c>
      <c r="AA11" s="304"/>
      <c r="AB11" s="321"/>
      <c r="AC11" s="303">
        <f>'入力用紙'!AE14</f>
        <v>0</v>
      </c>
      <c r="AD11" s="304"/>
      <c r="AE11" s="304"/>
      <c r="AF11" s="302">
        <f>'入力用紙'!AG14</f>
        <v>0</v>
      </c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</row>
    <row r="12" spans="1:42" ht="31.5" customHeight="1">
      <c r="A12" s="5"/>
      <c r="B12" s="316"/>
      <c r="C12" s="317"/>
      <c r="D12" s="317"/>
      <c r="E12" s="317"/>
      <c r="F12" s="318"/>
      <c r="G12" s="331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3"/>
      <c r="T12" s="334"/>
      <c r="U12" s="308"/>
      <c r="V12" s="308"/>
      <c r="W12" s="335"/>
      <c r="X12" s="308"/>
      <c r="Y12" s="309"/>
      <c r="Z12" s="334"/>
      <c r="AA12" s="308"/>
      <c r="AB12" s="336"/>
      <c r="AC12" s="308"/>
      <c r="AD12" s="308"/>
      <c r="AE12" s="309"/>
      <c r="AF12" s="310"/>
      <c r="AG12" s="311"/>
      <c r="AH12" s="311"/>
      <c r="AI12" s="311"/>
      <c r="AJ12" s="311"/>
      <c r="AK12" s="311"/>
      <c r="AL12" s="311"/>
      <c r="AM12" s="311"/>
      <c r="AN12" s="311"/>
      <c r="AO12" s="311"/>
      <c r="AP12" s="312"/>
    </row>
    <row r="13" spans="1:42" ht="31.5" customHeight="1">
      <c r="A13" s="5"/>
      <c r="B13" s="313" t="s">
        <v>24</v>
      </c>
      <c r="C13" s="314"/>
      <c r="D13" s="314"/>
      <c r="E13" s="314"/>
      <c r="F13" s="315"/>
      <c r="G13" s="299">
        <f>'入力用紙'!V15</f>
        <v>0</v>
      </c>
      <c r="H13" s="300"/>
      <c r="I13" s="300"/>
      <c r="J13" s="300"/>
      <c r="K13" s="300"/>
      <c r="L13" s="300"/>
      <c r="M13" s="86"/>
      <c r="N13" s="300">
        <f>'入力用紙'!W15</f>
        <v>0</v>
      </c>
      <c r="O13" s="300"/>
      <c r="P13" s="300"/>
      <c r="Q13" s="300"/>
      <c r="R13" s="300"/>
      <c r="S13" s="301"/>
      <c r="T13" s="304">
        <f>'入力用紙'!Y15</f>
        <v>0</v>
      </c>
      <c r="U13" s="304"/>
      <c r="V13" s="319"/>
      <c r="W13" s="320">
        <f>'入力用紙'!AA15</f>
        <v>0</v>
      </c>
      <c r="X13" s="304"/>
      <c r="Y13" s="304"/>
      <c r="Z13" s="304">
        <f>'入力用紙'!AC15</f>
        <v>0</v>
      </c>
      <c r="AA13" s="304"/>
      <c r="AB13" s="321"/>
      <c r="AC13" s="303">
        <f>'入力用紙'!AE15</f>
        <v>0</v>
      </c>
      <c r="AD13" s="304"/>
      <c r="AE13" s="304"/>
      <c r="AF13" s="302">
        <f>'入力用紙'!AG15</f>
        <v>0</v>
      </c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</row>
    <row r="14" spans="1:42" ht="31.5" customHeight="1">
      <c r="A14" s="5"/>
      <c r="B14" s="316"/>
      <c r="C14" s="317"/>
      <c r="D14" s="317"/>
      <c r="E14" s="317"/>
      <c r="F14" s="318"/>
      <c r="G14" s="322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4"/>
      <c r="T14" s="325"/>
      <c r="U14" s="294"/>
      <c r="V14" s="294"/>
      <c r="W14" s="326"/>
      <c r="X14" s="294"/>
      <c r="Y14" s="295"/>
      <c r="Z14" s="325"/>
      <c r="AA14" s="294"/>
      <c r="AB14" s="327"/>
      <c r="AC14" s="294"/>
      <c r="AD14" s="294"/>
      <c r="AE14" s="295"/>
      <c r="AF14" s="342"/>
      <c r="AG14" s="343"/>
      <c r="AH14" s="343"/>
      <c r="AI14" s="343"/>
      <c r="AJ14" s="343"/>
      <c r="AK14" s="343"/>
      <c r="AL14" s="343"/>
      <c r="AM14" s="343"/>
      <c r="AN14" s="343"/>
      <c r="AO14" s="343"/>
      <c r="AP14" s="344"/>
    </row>
    <row r="15" spans="1:42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20.25" customHeight="1">
      <c r="A16" s="5"/>
      <c r="B16" s="5"/>
      <c r="C16" s="5"/>
      <c r="D16" s="85" t="s">
        <v>66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99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23.25" customHeight="1">
      <c r="A18" s="5"/>
      <c r="B18" s="76" t="s">
        <v>37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ht="13.5" customHeight="1"/>
    <row r="20" spans="20:41" ht="13.5" customHeight="1">
      <c r="T20" s="348">
        <f>IF('入力用紙'!$E$5="","",'入力用紙'!$AL$7)</f>
      </c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</row>
    <row r="21" spans="20:41" ht="13.5" customHeight="1"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</row>
    <row r="22" spans="1:41" ht="18.75">
      <c r="A22" s="8" t="s">
        <v>67</v>
      </c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31:41" ht="24" customHeight="1"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1:35" ht="15.75" customHeight="1">
      <c r="K24" s="267" t="s">
        <v>20</v>
      </c>
      <c r="L24" s="267"/>
      <c r="M24" s="267"/>
      <c r="N24" s="267"/>
      <c r="O24" s="267"/>
      <c r="P24" s="267"/>
      <c r="R24" s="268">
        <f>IF('入力用紙'!$E$5="","",'入力用紙'!$E$5)</f>
      </c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</row>
    <row r="25" spans="11:35" ht="15.75" customHeight="1">
      <c r="K25" s="267"/>
      <c r="L25" s="267"/>
      <c r="M25" s="267"/>
      <c r="N25" s="267"/>
      <c r="O25" s="267"/>
      <c r="P25" s="267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</row>
    <row r="26" spans="11:35" ht="9.75" customHeight="1">
      <c r="K26" s="6"/>
      <c r="L26" s="6"/>
      <c r="M26" s="6"/>
      <c r="N26" s="6"/>
      <c r="O26" s="6"/>
      <c r="P26" s="6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1:35" ht="15.75" customHeight="1">
      <c r="K27" s="267" t="s">
        <v>27</v>
      </c>
      <c r="L27" s="267"/>
      <c r="M27" s="267"/>
      <c r="N27" s="267"/>
      <c r="O27" s="267"/>
      <c r="P27" s="267"/>
      <c r="R27" s="269">
        <f>IF('入力用紙'!$E$7="","",'入力用紙'!$E$7)</f>
      </c>
      <c r="S27" s="269"/>
      <c r="T27" s="269"/>
      <c r="U27" s="269"/>
      <c r="V27" s="269"/>
      <c r="W27" s="269"/>
      <c r="X27" s="269"/>
      <c r="Y27" s="61"/>
      <c r="Z27" s="269">
        <f>IF('入力用紙'!$F$7="","",'入力用紙'!$F$7)</f>
      </c>
      <c r="AA27" s="269"/>
      <c r="AB27" s="269"/>
      <c r="AC27" s="269"/>
      <c r="AD27" s="269"/>
      <c r="AE27" s="269"/>
      <c r="AF27" s="269"/>
      <c r="AG27" s="8"/>
      <c r="AH27" s="8"/>
      <c r="AI27" s="8"/>
    </row>
    <row r="28" spans="11:35" ht="15.75" customHeight="1">
      <c r="K28" s="267"/>
      <c r="L28" s="267"/>
      <c r="M28" s="267"/>
      <c r="N28" s="267"/>
      <c r="O28" s="267"/>
      <c r="P28" s="267"/>
      <c r="R28" s="269"/>
      <c r="S28" s="269"/>
      <c r="T28" s="269"/>
      <c r="U28" s="269"/>
      <c r="V28" s="269"/>
      <c r="W28" s="269"/>
      <c r="X28" s="269"/>
      <c r="Y28" s="61"/>
      <c r="Z28" s="269"/>
      <c r="AA28" s="269"/>
      <c r="AB28" s="269"/>
      <c r="AC28" s="269"/>
      <c r="AD28" s="269"/>
      <c r="AE28" s="269"/>
      <c r="AF28" s="269"/>
      <c r="AG28" s="8"/>
      <c r="AH28" s="8"/>
      <c r="AI28" s="10" t="s">
        <v>28</v>
      </c>
    </row>
  </sheetData>
  <sheetProtection formatCells="0"/>
  <protectedRanges>
    <protectedRange sqref="G8:AP8 G14:AP14 G10:AP10 G12:AP12" name="範囲1"/>
  </protectedRanges>
  <mergeCells count="74">
    <mergeCell ref="T20:AO21"/>
    <mergeCell ref="K24:P25"/>
    <mergeCell ref="R24:AI25"/>
    <mergeCell ref="K27:P28"/>
    <mergeCell ref="R27:X28"/>
    <mergeCell ref="Z27:AF28"/>
    <mergeCell ref="AC13:AE13"/>
    <mergeCell ref="AF13:AP13"/>
    <mergeCell ref="G14:S14"/>
    <mergeCell ref="T14:V14"/>
    <mergeCell ref="W14:Y14"/>
    <mergeCell ref="Z14:AB14"/>
    <mergeCell ref="AC14:AE14"/>
    <mergeCell ref="AF14:AP14"/>
    <mergeCell ref="B13:F14"/>
    <mergeCell ref="G13:L13"/>
    <mergeCell ref="N13:S13"/>
    <mergeCell ref="T13:V13"/>
    <mergeCell ref="W13:Y13"/>
    <mergeCell ref="Z13:AB13"/>
    <mergeCell ref="AC11:AE11"/>
    <mergeCell ref="AF11:AP11"/>
    <mergeCell ref="G12:S12"/>
    <mergeCell ref="T12:V12"/>
    <mergeCell ref="W12:Y12"/>
    <mergeCell ref="Z12:AB12"/>
    <mergeCell ref="AC12:AE12"/>
    <mergeCell ref="AF12:AP12"/>
    <mergeCell ref="B11:F12"/>
    <mergeCell ref="G11:L11"/>
    <mergeCell ref="N11:S11"/>
    <mergeCell ref="T11:V11"/>
    <mergeCell ref="W11:Y11"/>
    <mergeCell ref="Z11:AB11"/>
    <mergeCell ref="AC9:AE9"/>
    <mergeCell ref="AF9:AP9"/>
    <mergeCell ref="G10:S10"/>
    <mergeCell ref="T10:V10"/>
    <mergeCell ref="W10:Y10"/>
    <mergeCell ref="Z10:AB10"/>
    <mergeCell ref="AC10:AE10"/>
    <mergeCell ref="AF10:AP10"/>
    <mergeCell ref="B9:F10"/>
    <mergeCell ref="G9:L9"/>
    <mergeCell ref="N9:S9"/>
    <mergeCell ref="T9:V9"/>
    <mergeCell ref="W9:Y9"/>
    <mergeCell ref="Z9:AB9"/>
    <mergeCell ref="AC7:AE7"/>
    <mergeCell ref="AF7:AP7"/>
    <mergeCell ref="G8:S8"/>
    <mergeCell ref="T8:V8"/>
    <mergeCell ref="W8:Y8"/>
    <mergeCell ref="Z8:AB8"/>
    <mergeCell ref="AC8:AE8"/>
    <mergeCell ref="AF8:AP8"/>
    <mergeCell ref="B7:F8"/>
    <mergeCell ref="G7:L7"/>
    <mergeCell ref="N7:S7"/>
    <mergeCell ref="T7:V7"/>
    <mergeCell ref="W7:Y7"/>
    <mergeCell ref="Z7:AB7"/>
    <mergeCell ref="G6:S6"/>
    <mergeCell ref="T6:V6"/>
    <mergeCell ref="W6:Y6"/>
    <mergeCell ref="Z6:AB6"/>
    <mergeCell ref="AC6:AE6"/>
    <mergeCell ref="AF6:AP6"/>
    <mergeCell ref="A1:AP1"/>
    <mergeCell ref="A3:C3"/>
    <mergeCell ref="E3:T3"/>
    <mergeCell ref="X3:Z3"/>
    <mergeCell ref="AB3:AG3"/>
    <mergeCell ref="AI3:AN3"/>
  </mergeCells>
  <conditionalFormatting sqref="R27:AF28 H8:S8 AB3:AN3 N7 G10:V10 N9 G7:G9 T7:V9 G12:V12 N11 G11 T11:V11 G14:V14 N13 G13 T13:V13 Z7:AP14">
    <cfRule type="cellIs" priority="4" dxfId="30" operator="equal" stopIfTrue="1">
      <formula>0</formula>
    </cfRule>
  </conditionalFormatting>
  <conditionalFormatting sqref="W7:Y14">
    <cfRule type="cellIs" priority="2" dxfId="30" operator="equal" stopIfTrue="1">
      <formula>"無し"</formula>
    </cfRule>
    <cfRule type="cellIs" priority="3" dxfId="30" operator="equal" stopIfTrue="1">
      <formula>0</formula>
    </cfRule>
  </conditionalFormatting>
  <conditionalFormatting sqref="T20">
    <cfRule type="cellIs" priority="1" dxfId="3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tabColor rgb="FFFF0000"/>
  </sheetPr>
  <dimension ref="A1:CC3"/>
  <sheetViews>
    <sheetView view="pageBreakPreview" zoomScale="60" zoomScalePageLayoutView="0" workbookViewId="0" topLeftCell="A1">
      <selection activeCell="Q2" sqref="Q2"/>
    </sheetView>
  </sheetViews>
  <sheetFormatPr defaultColWidth="11.75390625" defaultRowHeight="13.5"/>
  <cols>
    <col min="1" max="1" width="11.75390625" style="2" customWidth="1"/>
    <col min="2" max="2" width="12.50390625" style="2" customWidth="1"/>
    <col min="3" max="4" width="11.75390625" style="2" customWidth="1"/>
    <col min="5" max="5" width="12.50390625" style="2" customWidth="1"/>
    <col min="6" max="7" width="11.75390625" style="2" customWidth="1"/>
    <col min="8" max="8" width="12.50390625" style="2" customWidth="1"/>
    <col min="9" max="10" width="11.75390625" style="2" customWidth="1"/>
    <col min="11" max="11" width="12.50390625" style="2" customWidth="1"/>
    <col min="12" max="13" width="11.75390625" style="2" customWidth="1"/>
    <col min="14" max="14" width="12.50390625" style="2" customWidth="1"/>
    <col min="15" max="16" width="11.75390625" style="2" customWidth="1"/>
    <col min="17" max="17" width="12.50390625" style="2" customWidth="1"/>
    <col min="18" max="16384" width="11.75390625" style="2" customWidth="1"/>
  </cols>
  <sheetData>
    <row r="1" spans="1:20" s="74" customFormat="1" ht="11.25">
      <c r="A1" s="74">
        <f>'入力用紙'!$D$33</f>
        <v>0</v>
      </c>
      <c r="B1" s="74">
        <f>'入力用紙'!$D$34</f>
        <v>0</v>
      </c>
      <c r="C1" s="74">
        <f>'入力用紙'!$D$35</f>
        <v>0</v>
      </c>
      <c r="D1" s="74">
        <f>'入力用紙'!$D$36</f>
        <v>0</v>
      </c>
      <c r="E1" s="74">
        <f>'入力用紙'!$D$37</f>
        <v>0</v>
      </c>
      <c r="F1" s="74">
        <f>'入力用紙'!$D$38</f>
        <v>0</v>
      </c>
      <c r="G1" s="74">
        <f>'入力用紙'!$D$39</f>
        <v>0</v>
      </c>
      <c r="H1" s="74">
        <f>'入力用紙'!$D$40</f>
        <v>0</v>
      </c>
      <c r="I1" s="74">
        <f>'入力用紙'!$D$41</f>
        <v>0</v>
      </c>
      <c r="J1" s="74">
        <f>'入力用紙'!$D$42</f>
        <v>0</v>
      </c>
      <c r="K1" s="74">
        <f>'入力用紙'!$D$43</f>
        <v>0</v>
      </c>
      <c r="L1" s="74">
        <f>'入力用紙'!$D$44</f>
        <v>0</v>
      </c>
      <c r="M1" s="74">
        <f>'入力用紙'!$D$45</f>
        <v>0</v>
      </c>
      <c r="N1" s="74">
        <f>'入力用紙'!$D$46</f>
        <v>0</v>
      </c>
      <c r="O1" s="74">
        <f>'入力用紙'!$D$47</f>
        <v>0</v>
      </c>
      <c r="P1" s="74">
        <f>'入力用紙'!$D$48</f>
        <v>0</v>
      </c>
      <c r="Q1" s="74">
        <f>'入力用紙'!$D$49</f>
        <v>0</v>
      </c>
      <c r="R1" s="74">
        <f>'入力用紙'!$D$50</f>
        <v>0</v>
      </c>
      <c r="S1" s="74">
        <f>'入力用紙'!$D$51</f>
        <v>0</v>
      </c>
      <c r="T1" s="74">
        <f>'入力用紙'!$D$52</f>
        <v>0</v>
      </c>
    </row>
    <row r="2" spans="1:81" s="72" customFormat="1" ht="126" customHeight="1">
      <c r="A2" s="149">
        <f>'入力用紙'!$E$33</f>
        <v>0</v>
      </c>
      <c r="B2" s="149">
        <f>'入力用紙'!$E$34</f>
        <v>0</v>
      </c>
      <c r="C2" s="149">
        <f>'入力用紙'!$E$35</f>
        <v>0</v>
      </c>
      <c r="D2" s="149">
        <f>'入力用紙'!$E$36</f>
        <v>0</v>
      </c>
      <c r="E2" s="149">
        <f>'入力用紙'!$E$37</f>
        <v>0</v>
      </c>
      <c r="F2" s="149">
        <f>'入力用紙'!$E$38</f>
        <v>0</v>
      </c>
      <c r="G2" s="149">
        <f>'入力用紙'!$E$39</f>
        <v>0</v>
      </c>
      <c r="H2" s="149">
        <f>'入力用紙'!$E$40</f>
        <v>0</v>
      </c>
      <c r="I2" s="149">
        <f>'入力用紙'!$E$41</f>
        <v>0</v>
      </c>
      <c r="J2" s="149">
        <f>'入力用紙'!$E$42</f>
        <v>0</v>
      </c>
      <c r="K2" s="149">
        <f>'入力用紙'!$E$43</f>
        <v>0</v>
      </c>
      <c r="L2" s="149">
        <f>'入力用紙'!$E$44</f>
        <v>0</v>
      </c>
      <c r="M2" s="149">
        <f>'入力用紙'!$E$45</f>
        <v>0</v>
      </c>
      <c r="N2" s="149">
        <f>'入力用紙'!$E$46</f>
        <v>0</v>
      </c>
      <c r="O2" s="149">
        <f>'入力用紙'!$E$47</f>
        <v>0</v>
      </c>
      <c r="P2" s="149">
        <f>'入力用紙'!$E$48</f>
        <v>0</v>
      </c>
      <c r="Q2" s="149">
        <f>'入力用紙'!$E$49</f>
        <v>0</v>
      </c>
      <c r="R2" s="149">
        <f>'入力用紙'!$E$50</f>
        <v>0</v>
      </c>
      <c r="S2" s="149">
        <f>'入力用紙'!$E$51</f>
        <v>0</v>
      </c>
      <c r="T2" s="149">
        <f>'入力用紙'!$E$52</f>
        <v>0</v>
      </c>
      <c r="U2" s="149"/>
      <c r="V2" s="149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</row>
    <row r="3" spans="1:20" s="73" customFormat="1" ht="15" customHeight="1">
      <c r="A3" s="73">
        <f>'入力用紙'!$J$5</f>
        <v>0</v>
      </c>
      <c r="B3" s="73">
        <f>'入力用紙'!$J$5</f>
        <v>0</v>
      </c>
      <c r="C3" s="73">
        <f>'入力用紙'!$J$5</f>
        <v>0</v>
      </c>
      <c r="D3" s="73">
        <f>'入力用紙'!$J$5</f>
        <v>0</v>
      </c>
      <c r="E3" s="73">
        <f>'入力用紙'!$J$5</f>
        <v>0</v>
      </c>
      <c r="F3" s="73">
        <f>'入力用紙'!$J$5</f>
        <v>0</v>
      </c>
      <c r="G3" s="73">
        <f>'入力用紙'!$J$5</f>
        <v>0</v>
      </c>
      <c r="H3" s="73">
        <f>'入力用紙'!$J$5</f>
        <v>0</v>
      </c>
      <c r="I3" s="73">
        <f>'入力用紙'!$J$5</f>
        <v>0</v>
      </c>
      <c r="J3" s="73">
        <f>'入力用紙'!$J$5</f>
        <v>0</v>
      </c>
      <c r="K3" s="73">
        <f>'入力用紙'!$J$5</f>
        <v>0</v>
      </c>
      <c r="L3" s="73">
        <f>'入力用紙'!$J$5</f>
        <v>0</v>
      </c>
      <c r="M3" s="73">
        <f>'入力用紙'!$J$5</f>
        <v>0</v>
      </c>
      <c r="N3" s="73">
        <f>'入力用紙'!$J$5</f>
        <v>0</v>
      </c>
      <c r="O3" s="73">
        <f>'入力用紙'!$J$5</f>
        <v>0</v>
      </c>
      <c r="P3" s="73">
        <f>'入力用紙'!$J$5</f>
        <v>0</v>
      </c>
      <c r="Q3" s="73">
        <f>'入力用紙'!$J$5</f>
        <v>0</v>
      </c>
      <c r="R3" s="73">
        <f>'入力用紙'!$J$5</f>
        <v>0</v>
      </c>
      <c r="S3" s="73">
        <f>'入力用紙'!$J$5</f>
        <v>0</v>
      </c>
      <c r="T3" s="73">
        <f>'入力用紙'!$J$5</f>
        <v>0</v>
      </c>
    </row>
  </sheetData>
  <sheetProtection/>
  <conditionalFormatting sqref="A1:V3">
    <cfRule type="cellIs" priority="1" dxfId="31" operator="equal" stopIfTrue="1">
      <formula>0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geOrder="overThenDown" paperSize="9" scale="4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BB3"/>
  <sheetViews>
    <sheetView view="pageBreakPreview" zoomScale="60" zoomScalePageLayoutView="0" workbookViewId="0" topLeftCell="A1">
      <selection activeCell="Q2" sqref="Q2"/>
    </sheetView>
  </sheetViews>
  <sheetFormatPr defaultColWidth="11.75390625" defaultRowHeight="13.5"/>
  <cols>
    <col min="1" max="1" width="11.75390625" style="2" customWidth="1"/>
    <col min="2" max="2" width="12.50390625" style="2" customWidth="1"/>
    <col min="3" max="4" width="11.75390625" style="2" customWidth="1"/>
    <col min="5" max="5" width="12.50390625" style="2" customWidth="1"/>
    <col min="6" max="7" width="11.75390625" style="2" customWidth="1"/>
    <col min="8" max="8" width="12.50390625" style="2" customWidth="1"/>
    <col min="9" max="10" width="11.75390625" style="2" customWidth="1"/>
    <col min="11" max="11" width="12.50390625" style="2" customWidth="1"/>
    <col min="12" max="13" width="11.75390625" style="2" customWidth="1"/>
    <col min="14" max="14" width="12.50390625" style="2" customWidth="1"/>
    <col min="15" max="16" width="11.75390625" style="2" customWidth="1"/>
    <col min="17" max="17" width="12.50390625" style="2" customWidth="1"/>
    <col min="18" max="16384" width="11.75390625" style="2" customWidth="1"/>
  </cols>
  <sheetData>
    <row r="1" spans="1:17" s="74" customFormat="1" ht="11.25">
      <c r="A1" s="74">
        <f>'入力用紙'!$U$33</f>
        <v>0</v>
      </c>
      <c r="B1" s="74">
        <f>'入力用紙'!$U$34</f>
        <v>0</v>
      </c>
      <c r="C1" s="74">
        <f>'入力用紙'!$U$35</f>
        <v>0</v>
      </c>
      <c r="D1" s="74">
        <f>'入力用紙'!$U$36</f>
        <v>0</v>
      </c>
      <c r="E1" s="74">
        <f>'入力用紙'!$U$37</f>
        <v>0</v>
      </c>
      <c r="F1" s="74">
        <f>'入力用紙'!$U$38</f>
        <v>0</v>
      </c>
      <c r="G1" s="74">
        <f>'入力用紙'!$U$39</f>
        <v>0</v>
      </c>
      <c r="H1" s="74">
        <f>'入力用紙'!$U$40</f>
        <v>0</v>
      </c>
      <c r="I1" s="74">
        <f>'入力用紙'!$U$41</f>
        <v>0</v>
      </c>
      <c r="J1" s="74">
        <f>'入力用紙'!$U$42</f>
        <v>0</v>
      </c>
      <c r="K1" s="74">
        <f>'入力用紙'!$U$43</f>
        <v>0</v>
      </c>
      <c r="L1" s="74">
        <f>'入力用紙'!$U$44</f>
        <v>0</v>
      </c>
      <c r="M1" s="74">
        <f>'入力用紙'!$U$45</f>
        <v>0</v>
      </c>
      <c r="N1" s="74">
        <f>'入力用紙'!$U$46</f>
        <v>0</v>
      </c>
      <c r="O1" s="74">
        <f>'入力用紙'!$U$47</f>
        <v>0</v>
      </c>
      <c r="P1" s="74">
        <f>'入力用紙'!$U$48</f>
        <v>0</v>
      </c>
      <c r="Q1" s="74">
        <f>'入力用紙'!$U$49</f>
        <v>0</v>
      </c>
    </row>
    <row r="2" spans="1:54" s="72" customFormat="1" ht="126" customHeight="1">
      <c r="A2" s="149">
        <f>'入力用紙'!$V$33</f>
        <v>0</v>
      </c>
      <c r="B2" s="149">
        <f>'入力用紙'!$V$34</f>
        <v>0</v>
      </c>
      <c r="C2" s="149">
        <f>'入力用紙'!$V$35</f>
        <v>0</v>
      </c>
      <c r="D2" s="149">
        <f>'入力用紙'!$V$36</f>
        <v>0</v>
      </c>
      <c r="E2" s="149">
        <f>'入力用紙'!$V$37</f>
        <v>0</v>
      </c>
      <c r="F2" s="149">
        <f>'入力用紙'!$V$38</f>
        <v>0</v>
      </c>
      <c r="G2" s="149">
        <f>'入力用紙'!$V$39</f>
        <v>0</v>
      </c>
      <c r="H2" s="149">
        <f>'入力用紙'!$V$40</f>
        <v>0</v>
      </c>
      <c r="I2" s="149">
        <f>'入力用紙'!$V$41</f>
        <v>0</v>
      </c>
      <c r="J2" s="149">
        <f>'入力用紙'!$V$42</f>
        <v>0</v>
      </c>
      <c r="K2" s="149">
        <f>'入力用紙'!$V$43</f>
        <v>0</v>
      </c>
      <c r="L2" s="149">
        <f>'入力用紙'!$V$44</f>
        <v>0</v>
      </c>
      <c r="M2" s="149">
        <f>'入力用紙'!$V$45</f>
        <v>0</v>
      </c>
      <c r="N2" s="149">
        <f>'入力用紙'!$V$46</f>
        <v>0</v>
      </c>
      <c r="O2" s="149">
        <f>'入力用紙'!$V$47</f>
        <v>0</v>
      </c>
      <c r="P2" s="149">
        <f>'入力用紙'!$V$48</f>
        <v>0</v>
      </c>
      <c r="Q2" s="149">
        <f>'入力用紙'!$V$49</f>
        <v>0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</row>
    <row r="3" spans="1:17" s="73" customFormat="1" ht="15" customHeight="1">
      <c r="A3" s="73">
        <f>'入力用紙'!$J$5</f>
        <v>0</v>
      </c>
      <c r="B3" s="73">
        <f>'入力用紙'!$J$5</f>
        <v>0</v>
      </c>
      <c r="C3" s="73">
        <f>'入力用紙'!$J$5</f>
        <v>0</v>
      </c>
      <c r="D3" s="73">
        <f>'入力用紙'!$J$5</f>
        <v>0</v>
      </c>
      <c r="E3" s="73">
        <f>'入力用紙'!$J$5</f>
        <v>0</v>
      </c>
      <c r="F3" s="73">
        <f>'入力用紙'!$J$5</f>
        <v>0</v>
      </c>
      <c r="G3" s="73">
        <f>'入力用紙'!$J$5</f>
        <v>0</v>
      </c>
      <c r="H3" s="73">
        <f>'入力用紙'!$J$5</f>
        <v>0</v>
      </c>
      <c r="I3" s="73">
        <f>'入力用紙'!$J$5</f>
        <v>0</v>
      </c>
      <c r="J3" s="73">
        <f>'入力用紙'!$J$5</f>
        <v>0</v>
      </c>
      <c r="K3" s="73">
        <f>'入力用紙'!$J$5</f>
        <v>0</v>
      </c>
      <c r="L3" s="73">
        <f>'入力用紙'!$J$5</f>
        <v>0</v>
      </c>
      <c r="M3" s="73">
        <f>'入力用紙'!$J$5</f>
        <v>0</v>
      </c>
      <c r="N3" s="73">
        <f>'入力用紙'!$J$5</f>
        <v>0</v>
      </c>
      <c r="O3" s="73">
        <f>'入力用紙'!$J$5</f>
        <v>0</v>
      </c>
      <c r="P3" s="73">
        <f>'入力用紙'!$J$5</f>
        <v>0</v>
      </c>
      <c r="Q3" s="73">
        <f>'入力用紙'!$J$5</f>
        <v>0</v>
      </c>
    </row>
  </sheetData>
  <sheetProtection/>
  <conditionalFormatting sqref="A1:Q3">
    <cfRule type="cellIs" priority="1" dxfId="31" operator="equal" stopIfTrue="1">
      <formula>0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geOrder="overThenDown" paperSize="9" scale="4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T292"/>
  <sheetViews>
    <sheetView zoomScalePageLayoutView="0" workbookViewId="0" topLeftCell="A21">
      <selection activeCell="M31" sqref="M31"/>
    </sheetView>
  </sheetViews>
  <sheetFormatPr defaultColWidth="9.00390625" defaultRowHeight="13.5"/>
  <cols>
    <col min="1" max="1" width="4.875" style="46" customWidth="1"/>
    <col min="2" max="2" width="6.25390625" style="46" customWidth="1"/>
    <col min="3" max="3" width="13.75390625" style="46" customWidth="1"/>
    <col min="4" max="4" width="13.75390625" style="49" customWidth="1"/>
    <col min="5" max="6" width="4.875" style="46" customWidth="1"/>
    <col min="7" max="7" width="6.25390625" style="46" customWidth="1"/>
    <col min="8" max="9" width="13.75390625" style="46" customWidth="1"/>
    <col min="10" max="11" width="4.875" style="46" customWidth="1"/>
    <col min="12" max="12" width="6.25390625" style="46" customWidth="1"/>
    <col min="13" max="14" width="13.75390625" style="46" customWidth="1"/>
    <col min="15" max="16" width="4.875" style="46" customWidth="1"/>
    <col min="17" max="17" width="6.25390625" style="46" customWidth="1"/>
    <col min="18" max="19" width="13.75390625" style="46" customWidth="1"/>
    <col min="20" max="20" width="4.875" style="46" customWidth="1"/>
    <col min="21" max="16384" width="9.00390625" style="46" customWidth="1"/>
  </cols>
  <sheetData>
    <row r="1" spans="1:20" ht="36" customHeight="1" thickBot="1">
      <c r="A1" s="42"/>
      <c r="B1" s="43"/>
      <c r="C1" s="43"/>
      <c r="D1" s="44"/>
      <c r="E1" s="45"/>
      <c r="F1" s="42"/>
      <c r="G1" s="43"/>
      <c r="H1" s="43"/>
      <c r="I1" s="44"/>
      <c r="J1" s="45"/>
      <c r="K1" s="42"/>
      <c r="L1" s="43"/>
      <c r="M1" s="43"/>
      <c r="N1" s="44"/>
      <c r="O1" s="45"/>
      <c r="P1" s="42"/>
      <c r="Q1" s="43"/>
      <c r="R1" s="43"/>
      <c r="S1" s="44"/>
      <c r="T1" s="45"/>
    </row>
    <row r="2" spans="1:20" ht="36" customHeight="1" thickTop="1">
      <c r="A2" s="163" t="s">
        <v>95</v>
      </c>
      <c r="B2" s="351" t="str">
        <f>'入力用紙'!$J$5&amp;"　"&amp;"男子"</f>
        <v>　男子</v>
      </c>
      <c r="C2" s="352"/>
      <c r="D2" s="164" t="s">
        <v>42</v>
      </c>
      <c r="E2" s="47"/>
      <c r="F2" s="163" t="s">
        <v>95</v>
      </c>
      <c r="G2" s="351" t="str">
        <f>'入力用紙'!$J$5&amp;"　"&amp;"男子"</f>
        <v>　男子</v>
      </c>
      <c r="H2" s="352"/>
      <c r="I2" s="164" t="s">
        <v>82</v>
      </c>
      <c r="J2" s="47"/>
      <c r="K2" s="163" t="s">
        <v>95</v>
      </c>
      <c r="L2" s="351" t="str">
        <f>'入力用紙'!$J$5&amp;"　"&amp;"男子"</f>
        <v>　男子</v>
      </c>
      <c r="M2" s="352"/>
      <c r="N2" s="164" t="s">
        <v>43</v>
      </c>
      <c r="O2" s="47"/>
      <c r="P2" s="163" t="s">
        <v>95</v>
      </c>
      <c r="Q2" s="351" t="str">
        <f>'入力用紙'!$J$5&amp;"　"&amp;"男子"</f>
        <v>　男子</v>
      </c>
      <c r="R2" s="352"/>
      <c r="S2" s="164" t="s">
        <v>44</v>
      </c>
      <c r="T2" s="47"/>
    </row>
    <row r="3" spans="1:20" ht="36" customHeight="1">
      <c r="A3" s="165">
        <v>1</v>
      </c>
      <c r="B3" s="166"/>
      <c r="C3" s="167">
        <f>_xlfn.IFERROR(VLOOKUP($D$2&amp;A3,'入力用紙'!$B$33:$F52,4,FALSE),"")</f>
      </c>
      <c r="D3" s="55">
        <f>_xlfn.IFERROR(VLOOKUP($D$2&amp;A3,'入力用紙'!$B$33:$F52,5,FALSE),"")</f>
      </c>
      <c r="E3" s="47"/>
      <c r="F3" s="165">
        <v>1</v>
      </c>
      <c r="G3" s="166"/>
      <c r="H3" s="167">
        <f>_xlfn.IFERROR(VLOOKUP($I$2&amp;F3,'入力用紙'!$B$33:$F52,4,FALSE),"")</f>
      </c>
      <c r="I3" s="55">
        <f>_xlfn.IFERROR(VLOOKUP($I$2&amp;F3,'入力用紙'!$B$33:$F52,5,FALSE),"")</f>
      </c>
      <c r="J3" s="47"/>
      <c r="K3" s="165">
        <v>1</v>
      </c>
      <c r="L3" s="166"/>
      <c r="M3" s="167">
        <f>_xlfn.IFERROR(VLOOKUP($N$2&amp;K3,'入力用紙'!$B$33:$F52,4,FALSE),"")</f>
      </c>
      <c r="N3" s="55">
        <f>_xlfn.IFERROR(VLOOKUP($N$2&amp;K3,'入力用紙'!$B$33:$F52,5,FALSE),"")</f>
      </c>
      <c r="O3" s="47"/>
      <c r="P3" s="165">
        <v>1</v>
      </c>
      <c r="Q3" s="166"/>
      <c r="R3" s="167">
        <f>_xlfn.IFERROR(VLOOKUP($S$2&amp;P3,'入力用紙'!$B$33:$F52,4,FALSE),"")</f>
      </c>
      <c r="S3" s="55">
        <f>_xlfn.IFERROR(VLOOKUP($S$2&amp;P3,'入力用紙'!$B$33:$F52,5,FALSE),"")</f>
      </c>
      <c r="T3" s="47"/>
    </row>
    <row r="4" spans="1:20" ht="36" customHeight="1">
      <c r="A4" s="165">
        <v>2</v>
      </c>
      <c r="B4" s="168"/>
      <c r="C4" s="169">
        <f>_xlfn.IFERROR(VLOOKUP($D$2&amp;A4,'入力用紙'!$B$33:$F52,4,FALSE),"")</f>
      </c>
      <c r="D4" s="56">
        <f>_xlfn.IFERROR(VLOOKUP($D$2&amp;A4,'入力用紙'!$B$33:$F52,5,FALSE),"")</f>
      </c>
      <c r="E4" s="47"/>
      <c r="F4" s="165">
        <v>2</v>
      </c>
      <c r="G4" s="168"/>
      <c r="H4" s="170">
        <f>_xlfn.IFERROR(VLOOKUP($I$2&amp;F4,'入力用紙'!$B$33:$F52,4,FALSE),"")</f>
      </c>
      <c r="I4" s="56">
        <f>_xlfn.IFERROR(VLOOKUP($I$2&amp;F4,'入力用紙'!$B$33:$F52,5,FALSE),"")</f>
      </c>
      <c r="J4" s="47"/>
      <c r="K4" s="165">
        <v>2</v>
      </c>
      <c r="L4" s="168"/>
      <c r="M4" s="170">
        <f>_xlfn.IFERROR(VLOOKUP($N$2&amp;K4,'入力用紙'!$B$33:$F52,4,FALSE),"")</f>
      </c>
      <c r="N4" s="171">
        <f>_xlfn.IFERROR(VLOOKUP($N$2&amp;K4,'入力用紙'!$B$33:$F52,5,FALSE),"")</f>
      </c>
      <c r="O4" s="47"/>
      <c r="P4" s="165">
        <v>2</v>
      </c>
      <c r="Q4" s="168"/>
      <c r="R4" s="170">
        <f>_xlfn.IFERROR(VLOOKUP($S$2&amp;P4,'入力用紙'!$B$33:$F52,4,FALSE),"")</f>
      </c>
      <c r="S4" s="171">
        <f>_xlfn.IFERROR(VLOOKUP($S$2&amp;P4,'入力用紙'!$B$33:$F52,5,FALSE),"")</f>
      </c>
      <c r="T4" s="47"/>
    </row>
    <row r="5" spans="1:20" ht="36" customHeight="1">
      <c r="A5" s="165">
        <v>3</v>
      </c>
      <c r="B5" s="168"/>
      <c r="C5" s="169">
        <f>_xlfn.IFERROR(VLOOKUP($D$2&amp;A5,'入力用紙'!$B$33:$F52,4,FALSE),"")</f>
      </c>
      <c r="D5" s="56">
        <f>_xlfn.IFERROR(VLOOKUP($D$2&amp;A5,'入力用紙'!$B$33:$F52,5,FALSE),"")</f>
      </c>
      <c r="E5" s="47"/>
      <c r="F5" s="165">
        <v>3</v>
      </c>
      <c r="G5" s="168"/>
      <c r="H5" s="170">
        <f>_xlfn.IFERROR(VLOOKUP($I$2&amp;F5,'入力用紙'!$B$33:$F52,4,FALSE),"")</f>
      </c>
      <c r="I5" s="56">
        <f>_xlfn.IFERROR(VLOOKUP($I$2&amp;F5,'入力用紙'!$B$33:$F52,5,FALSE),"")</f>
      </c>
      <c r="J5" s="47"/>
      <c r="K5" s="165">
        <v>3</v>
      </c>
      <c r="L5" s="168"/>
      <c r="M5" s="170">
        <f>_xlfn.IFERROR(VLOOKUP($N$2&amp;K5,'入力用紙'!$B$33:$F52,4,FALSE),"")</f>
      </c>
      <c r="N5" s="171">
        <f>_xlfn.IFERROR(VLOOKUP($N$2&amp;K5,'入力用紙'!$B$33:$F52,5,FALSE),"")</f>
      </c>
      <c r="O5" s="47"/>
      <c r="P5" s="165">
        <v>3</v>
      </c>
      <c r="Q5" s="168"/>
      <c r="R5" s="170">
        <f>_xlfn.IFERROR(VLOOKUP($S$2&amp;P5,'入力用紙'!$B$33:$F52,4,FALSE),"")</f>
      </c>
      <c r="S5" s="171">
        <f>_xlfn.IFERROR(VLOOKUP($S$2&amp;P5,'入力用紙'!$B$33:$F52,5,FALSE),"")</f>
      </c>
      <c r="T5" s="47"/>
    </row>
    <row r="6" spans="1:20" ht="36" customHeight="1">
      <c r="A6" s="165">
        <v>4</v>
      </c>
      <c r="B6" s="168"/>
      <c r="C6" s="169">
        <f>_xlfn.IFERROR(VLOOKUP($D$2&amp;A6,'入力用紙'!$B$33:$F52,4,FALSE),"")</f>
      </c>
      <c r="D6" s="56">
        <f>_xlfn.IFERROR(VLOOKUP($D$2&amp;A6,'入力用紙'!$B$33:$F52,5,FALSE),"")</f>
      </c>
      <c r="E6" s="47"/>
      <c r="F6" s="165">
        <v>4</v>
      </c>
      <c r="G6" s="168"/>
      <c r="H6" s="170">
        <f>_xlfn.IFERROR(VLOOKUP($I$2&amp;F6,'入力用紙'!$B$33:$F52,4,FALSE),"")</f>
      </c>
      <c r="I6" s="56">
        <f>_xlfn.IFERROR(VLOOKUP($I$2&amp;F6,'入力用紙'!$B$33:$F52,5,FALSE),"")</f>
      </c>
      <c r="J6" s="47"/>
      <c r="K6" s="165">
        <v>4</v>
      </c>
      <c r="L6" s="168"/>
      <c r="M6" s="170">
        <f>_xlfn.IFERROR(VLOOKUP($N$2&amp;K6,'入力用紙'!$B$33:$F52,4,FALSE),"")</f>
      </c>
      <c r="N6" s="171">
        <f>_xlfn.IFERROR(VLOOKUP($N$2&amp;K6,'入力用紙'!$B$33:$F52,5,FALSE),"")</f>
      </c>
      <c r="O6" s="47"/>
      <c r="P6" s="165">
        <v>4</v>
      </c>
      <c r="Q6" s="168"/>
      <c r="R6" s="170">
        <f>_xlfn.IFERROR(VLOOKUP($S$2&amp;P6,'入力用紙'!$B$33:$F52,4,FALSE),"")</f>
      </c>
      <c r="S6" s="171">
        <f>_xlfn.IFERROR(VLOOKUP($S$2&amp;P6,'入力用紙'!$B$33:$F52,5,FALSE),"")</f>
      </c>
      <c r="T6" s="47"/>
    </row>
    <row r="7" spans="1:20" ht="36" customHeight="1">
      <c r="A7" s="165">
        <v>5</v>
      </c>
      <c r="B7" s="168"/>
      <c r="C7" s="169">
        <f>_xlfn.IFERROR(VLOOKUP($D$2&amp;A7,'入力用紙'!$B$33:$F52,4,FALSE),"")</f>
      </c>
      <c r="D7" s="56">
        <f>_xlfn.IFERROR(VLOOKUP($D$2&amp;A7,'入力用紙'!$B$33:$F52,5,FALSE),"")</f>
      </c>
      <c r="E7" s="47"/>
      <c r="F7" s="165">
        <v>5</v>
      </c>
      <c r="G7" s="168"/>
      <c r="H7" s="170">
        <f>_xlfn.IFERROR(VLOOKUP($I$2&amp;F7,'入力用紙'!$B$33:$F52,4,FALSE),"")</f>
      </c>
      <c r="I7" s="56">
        <f>_xlfn.IFERROR(VLOOKUP($I$2&amp;F7,'入力用紙'!$B$33:$F52,5,FALSE),"")</f>
      </c>
      <c r="J7" s="47"/>
      <c r="K7" s="165">
        <v>5</v>
      </c>
      <c r="L7" s="168"/>
      <c r="M7" s="170">
        <f>_xlfn.IFERROR(VLOOKUP($N$2&amp;K7,'入力用紙'!$B$33:$F52,4,FALSE),"")</f>
      </c>
      <c r="N7" s="171">
        <f>_xlfn.IFERROR(VLOOKUP($N$2&amp;K7,'入力用紙'!$B$33:$F52,5,FALSE),"")</f>
      </c>
      <c r="O7" s="47"/>
      <c r="P7" s="165">
        <v>5</v>
      </c>
      <c r="Q7" s="168"/>
      <c r="R7" s="170">
        <f>_xlfn.IFERROR(VLOOKUP($S$2&amp;P7,'入力用紙'!$B$33:$F52,4,FALSE),"")</f>
      </c>
      <c r="S7" s="171">
        <f>_xlfn.IFERROR(VLOOKUP($S$2&amp;P7,'入力用紙'!$B$33:$F52,5,FALSE),"")</f>
      </c>
      <c r="T7" s="47"/>
    </row>
    <row r="8" spans="1:20" ht="36" customHeight="1">
      <c r="A8" s="165">
        <v>6</v>
      </c>
      <c r="B8" s="168"/>
      <c r="C8" s="169">
        <f>_xlfn.IFERROR(VLOOKUP($D$2&amp;A8,'入力用紙'!$B$33:$F52,4,FALSE),"")</f>
      </c>
      <c r="D8" s="172">
        <f>_xlfn.IFERROR(VLOOKUP($D$2&amp;A8,'入力用紙'!$B$33:$F52,5,FALSE),"")</f>
      </c>
      <c r="E8" s="47"/>
      <c r="F8" s="165">
        <v>6</v>
      </c>
      <c r="G8" s="168"/>
      <c r="H8" s="170">
        <f>_xlfn.IFERROR(VLOOKUP($I$2&amp;F8,'入力用紙'!$B$33:$F52,4,FALSE),"")</f>
      </c>
      <c r="I8" s="172">
        <f>_xlfn.IFERROR(VLOOKUP($I$2&amp;F8,'入力用紙'!$B$33:$F52,5,FALSE),"")</f>
      </c>
      <c r="J8" s="47"/>
      <c r="K8" s="165">
        <v>6</v>
      </c>
      <c r="L8" s="168"/>
      <c r="M8" s="170">
        <f>_xlfn.IFERROR(VLOOKUP($N$2&amp;K8,'入力用紙'!$B$33:$F52,4,FALSE),"")</f>
      </c>
      <c r="N8" s="171">
        <f>_xlfn.IFERROR(VLOOKUP($N$2&amp;K8,'入力用紙'!$B$33:$F52,5,FALSE),"")</f>
      </c>
      <c r="O8" s="47"/>
      <c r="P8" s="165">
        <v>6</v>
      </c>
      <c r="Q8" s="168"/>
      <c r="R8" s="170">
        <f>_xlfn.IFERROR(VLOOKUP($S$2&amp;P8,'入力用紙'!$B$33:$F52,4,FALSE),"")</f>
      </c>
      <c r="S8" s="171">
        <f>_xlfn.IFERROR(VLOOKUP($S$2&amp;P8,'入力用紙'!$B$33:$F52,5,FALSE),"")</f>
      </c>
      <c r="T8" s="47"/>
    </row>
    <row r="9" spans="1:20" ht="36" customHeight="1" thickBot="1">
      <c r="A9" s="165">
        <v>7</v>
      </c>
      <c r="B9" s="173"/>
      <c r="C9" s="174">
        <f>_xlfn.IFERROR(VLOOKUP($D$2&amp;A9,'入力用紙'!$B$33:$F52,4,FALSE),"")</f>
      </c>
      <c r="D9" s="175">
        <f>_xlfn.IFERROR(VLOOKUP($D$2&amp;A9,'入力用紙'!$B$33:$F52,5,FALSE),"")</f>
      </c>
      <c r="E9" s="47"/>
      <c r="F9" s="165">
        <v>7</v>
      </c>
      <c r="G9" s="173"/>
      <c r="H9" s="176">
        <f>_xlfn.IFERROR(VLOOKUP($I$2&amp;F9,'入力用紙'!$B$33:$F52,4,FALSE),"")</f>
      </c>
      <c r="I9" s="175">
        <f>_xlfn.IFERROR(VLOOKUP($I$2&amp;F9,'入力用紙'!$B$33:$F52,5,FALSE),"")</f>
      </c>
      <c r="J9" s="47"/>
      <c r="K9" s="165">
        <v>7</v>
      </c>
      <c r="L9" s="173"/>
      <c r="M9" s="176">
        <f>_xlfn.IFERROR(VLOOKUP($N$2&amp;K9,'入力用紙'!$B$33:$F52,4,FALSE),"")</f>
      </c>
      <c r="N9" s="177">
        <f>_xlfn.IFERROR(VLOOKUP($N$2&amp;K9,'入力用紙'!$B$33:$F52,5,FALSE),"")</f>
      </c>
      <c r="O9" s="47"/>
      <c r="P9" s="165">
        <v>7</v>
      </c>
      <c r="Q9" s="173"/>
      <c r="R9" s="176">
        <f>_xlfn.IFERROR(VLOOKUP($S$2&amp;P9,'入力用紙'!$B$33:$F52,4,FALSE),"")</f>
      </c>
      <c r="S9" s="177">
        <f>_xlfn.IFERROR(VLOOKUP($S$2&amp;P9,'入力用紙'!$B$33:$F52,5,FALSE),"")</f>
      </c>
      <c r="T9" s="47"/>
    </row>
    <row r="10" spans="1:20" ht="36" customHeight="1" thickTop="1">
      <c r="A10" s="48"/>
      <c r="B10" s="349">
        <f>IF(COUNTIF('入力用紙'!$D$33:$D$52,'男女単票'!D2)&gt;7,"※7人を超えたので別紙に手書きして下さい","")</f>
      </c>
      <c r="C10" s="349"/>
      <c r="D10" s="349"/>
      <c r="E10" s="350"/>
      <c r="F10" s="48"/>
      <c r="G10" s="349">
        <f>IF(COUNTIF('入力用紙'!$D$33:$D$52,'男女単票'!I2)&gt;7,"※7人を超えたので別紙に手書きして下さい","")</f>
      </c>
      <c r="H10" s="349"/>
      <c r="I10" s="349"/>
      <c r="J10" s="350"/>
      <c r="K10" s="48"/>
      <c r="L10" s="349">
        <f>IF(COUNTIF('入力用紙'!$D$33:$D$52,'男女単票'!N2)&gt;7,"※7人を超えたので別紙に手書きして下さい","")</f>
      </c>
      <c r="M10" s="349"/>
      <c r="N10" s="349"/>
      <c r="O10" s="350"/>
      <c r="P10" s="48"/>
      <c r="Q10" s="349">
        <f>IF(COUNTIF('入力用紙'!$D$33:$D$52,'男女単票'!S2)&gt;7,"※7人を超えたので別紙に手書きして下さい","")</f>
      </c>
      <c r="R10" s="349"/>
      <c r="S10" s="349"/>
      <c r="T10" s="350"/>
    </row>
    <row r="11" spans="1:20" ht="36" customHeight="1" thickBot="1">
      <c r="A11" s="42"/>
      <c r="B11" s="43"/>
      <c r="C11" s="43"/>
      <c r="D11" s="44"/>
      <c r="E11" s="45"/>
      <c r="F11" s="42"/>
      <c r="G11" s="43"/>
      <c r="H11" s="43"/>
      <c r="I11" s="44"/>
      <c r="J11" s="45"/>
      <c r="K11" s="42"/>
      <c r="L11" s="43"/>
      <c r="M11" s="43"/>
      <c r="N11" s="44"/>
      <c r="O11" s="45"/>
      <c r="P11" s="42"/>
      <c r="Q11" s="43"/>
      <c r="R11" s="43"/>
      <c r="S11" s="44"/>
      <c r="T11" s="45"/>
    </row>
    <row r="12" spans="1:20" ht="36" customHeight="1" thickTop="1">
      <c r="A12" s="163" t="s">
        <v>95</v>
      </c>
      <c r="B12" s="351" t="str">
        <f>'入力用紙'!$J$5&amp;"　"&amp;"男子"</f>
        <v>　男子</v>
      </c>
      <c r="C12" s="352"/>
      <c r="D12" s="164" t="s">
        <v>96</v>
      </c>
      <c r="E12" s="47"/>
      <c r="F12" s="163" t="s">
        <v>97</v>
      </c>
      <c r="G12" s="351" t="str">
        <f>'入力用紙'!$J$5&amp;"　"&amp;"男子"</f>
        <v>　男子</v>
      </c>
      <c r="H12" s="352"/>
      <c r="I12" s="164" t="s">
        <v>98</v>
      </c>
      <c r="J12" s="47"/>
      <c r="K12" s="163" t="s">
        <v>99</v>
      </c>
      <c r="L12" s="351" t="str">
        <f>'入力用紙'!$J$5&amp;"　"&amp;"男子"</f>
        <v>　男子</v>
      </c>
      <c r="M12" s="352"/>
      <c r="N12" s="164" t="s">
        <v>100</v>
      </c>
      <c r="O12" s="47"/>
      <c r="P12" s="163" t="s">
        <v>97</v>
      </c>
      <c r="Q12" s="351" t="str">
        <f>'入力用紙'!$J$5&amp;"　"&amp;"男子"</f>
        <v>　男子</v>
      </c>
      <c r="R12" s="352"/>
      <c r="S12" s="164" t="s">
        <v>105</v>
      </c>
      <c r="T12" s="47"/>
    </row>
    <row r="13" spans="1:20" ht="36" customHeight="1">
      <c r="A13" s="165">
        <v>1</v>
      </c>
      <c r="B13" s="166"/>
      <c r="C13" s="167">
        <f>_xlfn.IFERROR(VLOOKUP($D$12&amp;A13,'入力用紙'!$B$33:$F52,4,FALSE),"")</f>
      </c>
      <c r="D13" s="56">
        <f>_xlfn.IFERROR(VLOOKUP($D$12&amp;A13,'入力用紙'!$B$33:$F52,5,FALSE),"")</f>
      </c>
      <c r="E13" s="47"/>
      <c r="F13" s="165">
        <v>1</v>
      </c>
      <c r="G13" s="166"/>
      <c r="H13" s="167">
        <f>_xlfn.IFERROR(VLOOKUP($I$12&amp;F13,'入力用紙'!$B$33:$F52,4,FALSE),"")</f>
      </c>
      <c r="I13" s="56">
        <f>_xlfn.IFERROR(VLOOKUP($I$12&amp;F13,'入力用紙'!$B$33:$F52,5,FALSE),"")</f>
      </c>
      <c r="J13" s="47"/>
      <c r="K13" s="165">
        <v>1</v>
      </c>
      <c r="L13" s="166"/>
      <c r="M13" s="167">
        <f>_xlfn.IFERROR(VLOOKUP($N$12&amp;K13,'入力用紙'!$B$33:$F52,4,FALSE),"")</f>
      </c>
      <c r="N13" s="56">
        <f>_xlfn.IFERROR(VLOOKUP($N$12&amp;K13,'入力用紙'!$B$33:$F52,5,FALSE),"")</f>
      </c>
      <c r="O13" s="47"/>
      <c r="P13" s="165">
        <v>1</v>
      </c>
      <c r="Q13" s="166"/>
      <c r="R13" s="167">
        <f>_xlfn.IFERROR(VLOOKUP($S$12&amp;P13,'入力用紙'!$B$33:$F62,4,FALSE),"")</f>
      </c>
      <c r="S13" s="55">
        <f>_xlfn.IFERROR(VLOOKUP($S$12&amp;P13,'入力用紙'!$B$33:$F62,5,FALSE),"")</f>
      </c>
      <c r="T13" s="47"/>
    </row>
    <row r="14" spans="1:20" ht="36" customHeight="1">
      <c r="A14" s="165">
        <v>2</v>
      </c>
      <c r="B14" s="168"/>
      <c r="C14" s="170">
        <f>_xlfn.IFERROR(VLOOKUP($D$12&amp;A14,'入力用紙'!$B$33:$F52,4,FALSE),"")</f>
      </c>
      <c r="D14" s="56">
        <f>_xlfn.IFERROR(VLOOKUP($D$12&amp;A14,'入力用紙'!$B$33:$F52,5,FALSE),"")</f>
      </c>
      <c r="E14" s="47"/>
      <c r="F14" s="165">
        <v>2</v>
      </c>
      <c r="G14" s="168"/>
      <c r="H14" s="170">
        <f>_xlfn.IFERROR(VLOOKUP($I$12&amp;F14,'入力用紙'!$B$33:$F52,4,FALSE),"")</f>
      </c>
      <c r="I14" s="56">
        <f>_xlfn.IFERROR(VLOOKUP($I$12&amp;F14,'入力用紙'!$B$33:$F52,5,FALSE),"")</f>
      </c>
      <c r="J14" s="47"/>
      <c r="K14" s="165">
        <v>2</v>
      </c>
      <c r="L14" s="168"/>
      <c r="M14" s="170">
        <f>_xlfn.IFERROR(VLOOKUP($N$12&amp;K14,'入力用紙'!$B$33:$F52,4,FALSE),"")</f>
      </c>
      <c r="N14" s="56">
        <f>_xlfn.IFERROR(VLOOKUP($N$12&amp;K14,'入力用紙'!$B$33:$F52,5,FALSE),"")</f>
      </c>
      <c r="O14" s="47"/>
      <c r="P14" s="165">
        <v>2</v>
      </c>
      <c r="Q14" s="168"/>
      <c r="R14" s="170">
        <f>_xlfn.IFERROR(VLOOKUP($S$12&amp;P14,'入力用紙'!$B$33:$F62,4,FALSE),"")</f>
      </c>
      <c r="S14" s="171">
        <f>_xlfn.IFERROR(VLOOKUP($S$12&amp;P14,'入力用紙'!$B$33:$F62,5,FALSE),"")</f>
      </c>
      <c r="T14" s="47"/>
    </row>
    <row r="15" spans="1:20" ht="36" customHeight="1">
      <c r="A15" s="165">
        <v>3</v>
      </c>
      <c r="B15" s="168"/>
      <c r="C15" s="170">
        <f>_xlfn.IFERROR(VLOOKUP($D$12&amp;A15,'入力用紙'!$B$33:$F52,4,FALSE),"")</f>
      </c>
      <c r="D15" s="56">
        <f>_xlfn.IFERROR(VLOOKUP($D$12&amp;A15,'入力用紙'!$B$33:$F52,5,FALSE),"")</f>
      </c>
      <c r="E15" s="47"/>
      <c r="F15" s="165">
        <v>3</v>
      </c>
      <c r="G15" s="168"/>
      <c r="H15" s="170">
        <f>_xlfn.IFERROR(VLOOKUP($I$12&amp;F15,'入力用紙'!$B$33:$F52,4,FALSE),"")</f>
      </c>
      <c r="I15" s="56">
        <f>_xlfn.IFERROR(VLOOKUP($I$12&amp;F15,'入力用紙'!$B$33:$F52,5,FALSE),"")</f>
      </c>
      <c r="J15" s="47"/>
      <c r="K15" s="165">
        <v>3</v>
      </c>
      <c r="L15" s="168"/>
      <c r="M15" s="170">
        <f>_xlfn.IFERROR(VLOOKUP($N$12&amp;K15,'入力用紙'!$B$33:$F52,4,FALSE),"")</f>
      </c>
      <c r="N15" s="56">
        <f>_xlfn.IFERROR(VLOOKUP($N$12&amp;K15,'入力用紙'!$B$33:$F52,5,FALSE),"")</f>
      </c>
      <c r="O15" s="47"/>
      <c r="P15" s="165">
        <v>3</v>
      </c>
      <c r="Q15" s="168"/>
      <c r="R15" s="170">
        <f>_xlfn.IFERROR(VLOOKUP($S$12&amp;P15,'入力用紙'!$B$33:$F62,4,FALSE),"")</f>
      </c>
      <c r="S15" s="171">
        <f>_xlfn.IFERROR(VLOOKUP($S$12&amp;P15,'入力用紙'!$B$33:$F62,5,FALSE),"")</f>
      </c>
      <c r="T15" s="47"/>
    </row>
    <row r="16" spans="1:20" ht="36" customHeight="1">
      <c r="A16" s="165">
        <v>4</v>
      </c>
      <c r="B16" s="168"/>
      <c r="C16" s="170">
        <f>_xlfn.IFERROR(VLOOKUP($D$12&amp;A16,'入力用紙'!$B$33:$F52,4,FALSE),"")</f>
      </c>
      <c r="D16" s="56">
        <f>_xlfn.IFERROR(VLOOKUP($D$12&amp;A16,'入力用紙'!$B$33:$F52,5,FALSE),"")</f>
      </c>
      <c r="E16" s="47"/>
      <c r="F16" s="165">
        <v>4</v>
      </c>
      <c r="G16" s="168"/>
      <c r="H16" s="170">
        <f>_xlfn.IFERROR(VLOOKUP($I$12&amp;F16,'入力用紙'!$B$33:$F52,4,FALSE),"")</f>
      </c>
      <c r="I16" s="56">
        <f>_xlfn.IFERROR(VLOOKUP($I$12&amp;F16,'入力用紙'!$B$33:$F52,5,FALSE),"")</f>
      </c>
      <c r="J16" s="47"/>
      <c r="K16" s="165">
        <v>4</v>
      </c>
      <c r="L16" s="168"/>
      <c r="M16" s="170">
        <f>_xlfn.IFERROR(VLOOKUP($N$12&amp;K16,'入力用紙'!$B$33:$F52,4,FALSE),"")</f>
      </c>
      <c r="N16" s="56">
        <f>_xlfn.IFERROR(VLOOKUP($N$12&amp;K16,'入力用紙'!$B$33:$F52,5,FALSE),"")</f>
      </c>
      <c r="O16" s="47"/>
      <c r="P16" s="165">
        <v>4</v>
      </c>
      <c r="Q16" s="168"/>
      <c r="R16" s="170">
        <f>_xlfn.IFERROR(VLOOKUP($S$12&amp;P16,'入力用紙'!$B$33:$F62,4,FALSE),"")</f>
      </c>
      <c r="S16" s="171">
        <f>_xlfn.IFERROR(VLOOKUP($S$12&amp;P16,'入力用紙'!$B$33:$F62,5,FALSE),"")</f>
      </c>
      <c r="T16" s="47"/>
    </row>
    <row r="17" spans="1:20" ht="36" customHeight="1">
      <c r="A17" s="165">
        <v>5</v>
      </c>
      <c r="B17" s="168"/>
      <c r="C17" s="170">
        <f>_xlfn.IFERROR(VLOOKUP($D$12&amp;A17,'入力用紙'!$B$33:$F52,4,FALSE),"")</f>
      </c>
      <c r="D17" s="56">
        <f>_xlfn.IFERROR(VLOOKUP($D$12&amp;A17,'入力用紙'!$B$33:$F52,5,FALSE),"")</f>
      </c>
      <c r="E17" s="47"/>
      <c r="F17" s="165">
        <v>5</v>
      </c>
      <c r="G17" s="168"/>
      <c r="H17" s="170">
        <f>_xlfn.IFERROR(VLOOKUP($I$12&amp;F17,'入力用紙'!$B$33:$F52,4,FALSE),"")</f>
      </c>
      <c r="I17" s="56">
        <f>_xlfn.IFERROR(VLOOKUP($I$12&amp;F17,'入力用紙'!$B$33:$F52,5,FALSE),"")</f>
      </c>
      <c r="J17" s="47"/>
      <c r="K17" s="165">
        <v>5</v>
      </c>
      <c r="L17" s="168"/>
      <c r="M17" s="170">
        <f>_xlfn.IFERROR(VLOOKUP($N$12&amp;K17,'入力用紙'!$B$33:$F52,4,FALSE),"")</f>
      </c>
      <c r="N17" s="56">
        <f>_xlfn.IFERROR(VLOOKUP($N$12&amp;K17,'入力用紙'!$B$33:$F52,5,FALSE),"")</f>
      </c>
      <c r="O17" s="47"/>
      <c r="P17" s="165">
        <v>5</v>
      </c>
      <c r="Q17" s="168"/>
      <c r="R17" s="170">
        <f>_xlfn.IFERROR(VLOOKUP($S$12&amp;P17,'入力用紙'!$B$33:$F62,4,FALSE),"")</f>
      </c>
      <c r="S17" s="171">
        <f>_xlfn.IFERROR(VLOOKUP($S$12&amp;P17,'入力用紙'!$B$33:$F62,5,FALSE),"")</f>
      </c>
      <c r="T17" s="47"/>
    </row>
    <row r="18" spans="1:20" ht="36" customHeight="1">
      <c r="A18" s="165">
        <v>6</v>
      </c>
      <c r="B18" s="168"/>
      <c r="C18" s="170">
        <f>_xlfn.IFERROR(VLOOKUP($D$12&amp;A18,'入力用紙'!$B$33:$F52,4,FALSE),"")</f>
      </c>
      <c r="D18" s="56">
        <f>_xlfn.IFERROR(VLOOKUP($D$12&amp;A18,'入力用紙'!$B$33:$F52,5,FALSE),"")</f>
      </c>
      <c r="E18" s="47"/>
      <c r="F18" s="165">
        <v>6</v>
      </c>
      <c r="G18" s="168"/>
      <c r="H18" s="170">
        <f>_xlfn.IFERROR(VLOOKUP($I$12&amp;F18,'入力用紙'!$B$33:$F52,4,FALSE),"")</f>
      </c>
      <c r="I18" s="56">
        <f>_xlfn.IFERROR(VLOOKUP($I$12&amp;F18,'入力用紙'!$B$33:$F52,5,FALSE),"")</f>
      </c>
      <c r="J18" s="47"/>
      <c r="K18" s="165">
        <v>6</v>
      </c>
      <c r="L18" s="168"/>
      <c r="M18" s="170">
        <f>_xlfn.IFERROR(VLOOKUP($N$12&amp;K18,'入力用紙'!$B$33:$F52,4,FALSE),"")</f>
      </c>
      <c r="N18" s="56">
        <f>_xlfn.IFERROR(VLOOKUP($N$12&amp;K18,'入力用紙'!$B$33:$F52,5,FALSE),"")</f>
      </c>
      <c r="O18" s="47"/>
      <c r="P18" s="165">
        <v>6</v>
      </c>
      <c r="Q18" s="168"/>
      <c r="R18" s="170">
        <f>_xlfn.IFERROR(VLOOKUP($S$12&amp;P18,'入力用紙'!$B$33:$F62,4,FALSE),"")</f>
      </c>
      <c r="S18" s="171">
        <f>_xlfn.IFERROR(VLOOKUP($S$12&amp;P18,'入力用紙'!$B$33:$F62,5,FALSE),"")</f>
      </c>
      <c r="T18" s="47"/>
    </row>
    <row r="19" spans="1:20" ht="36" customHeight="1" thickBot="1">
      <c r="A19" s="165">
        <v>7</v>
      </c>
      <c r="B19" s="173"/>
      <c r="C19" s="176">
        <f>_xlfn.IFERROR(VLOOKUP($D$12&amp;A19,'入力用紙'!$B$33:$F52,4,FALSE),"")</f>
      </c>
      <c r="D19" s="175">
        <f>_xlfn.IFERROR(VLOOKUP($D$12&amp;A19,'入力用紙'!$B$33:$F52,5,FALSE),"")</f>
      </c>
      <c r="E19" s="47"/>
      <c r="F19" s="165">
        <v>7</v>
      </c>
      <c r="G19" s="173"/>
      <c r="H19" s="176">
        <f>_xlfn.IFERROR(VLOOKUP($I$12&amp;F19,'入力用紙'!$B$33:$F52,4,FALSE),"")</f>
      </c>
      <c r="I19" s="175">
        <f>_xlfn.IFERROR(VLOOKUP($I$12&amp;F19,'入力用紙'!$B$33:$F52,5,FALSE),"")</f>
      </c>
      <c r="J19" s="47"/>
      <c r="K19" s="165">
        <v>7</v>
      </c>
      <c r="L19" s="173"/>
      <c r="M19" s="176">
        <f>_xlfn.IFERROR(VLOOKUP($N$12&amp;K19,'入力用紙'!$B$33:$F52,4,FALSE),"")</f>
      </c>
      <c r="N19" s="175">
        <f>_xlfn.IFERROR(VLOOKUP($N$12&amp;K19,'入力用紙'!$B$33:$F52,5,FALSE),"")</f>
      </c>
      <c r="O19" s="47"/>
      <c r="P19" s="165">
        <v>7</v>
      </c>
      <c r="Q19" s="173"/>
      <c r="R19" s="176">
        <f>_xlfn.IFERROR(VLOOKUP($S$12&amp;P19,'入力用紙'!$B$33:$F62,4,FALSE),"")</f>
      </c>
      <c r="S19" s="177">
        <f>_xlfn.IFERROR(VLOOKUP($S$12&amp;P19,'入力用紙'!$B$33:$F62,5,FALSE),"")</f>
      </c>
      <c r="T19" s="47"/>
    </row>
    <row r="20" spans="1:20" ht="36" customHeight="1" thickTop="1">
      <c r="A20" s="48"/>
      <c r="B20" s="349">
        <f>IF(COUNTIF('入力用紙'!$D$33:$D$52,'男女単票'!D12)&gt;7,"※7人を超えたので別紙に手書きして下さい","")</f>
      </c>
      <c r="C20" s="349"/>
      <c r="D20" s="349"/>
      <c r="E20" s="350"/>
      <c r="F20" s="48"/>
      <c r="G20" s="349">
        <f>IF(COUNTIF('入力用紙'!$D$33:$D$52,'男女単票'!I12)&gt;7,"※7人を超えたので別紙に手書きして下さい","")</f>
      </c>
      <c r="H20" s="349"/>
      <c r="I20" s="349"/>
      <c r="J20" s="350"/>
      <c r="K20" s="48"/>
      <c r="L20" s="349">
        <f>IF(COUNTIF('入力用紙'!$D$33:$D$52,'男女単票'!N12)&gt;7,"※7人を超えたので別紙に手書きして下さい","")</f>
      </c>
      <c r="M20" s="349"/>
      <c r="N20" s="349"/>
      <c r="O20" s="350"/>
      <c r="P20" s="48"/>
      <c r="Q20" s="349">
        <f>IF(COUNTIF('入力用紙'!$D$33:$D$52,'男女単票'!S12)&gt;7,"※7人を超えたので別紙に手書きして下さい","")</f>
      </c>
      <c r="R20" s="349"/>
      <c r="S20" s="349"/>
      <c r="T20" s="350"/>
    </row>
    <row r="21" spans="1:20" ht="36" customHeight="1" thickBot="1">
      <c r="A21" s="42"/>
      <c r="B21" s="43"/>
      <c r="C21" s="43"/>
      <c r="D21" s="44"/>
      <c r="E21" s="45"/>
      <c r="F21" s="42"/>
      <c r="G21" s="43"/>
      <c r="H21" s="43"/>
      <c r="I21" s="44"/>
      <c r="J21" s="45"/>
      <c r="K21" s="42"/>
      <c r="L21" s="43"/>
      <c r="M21" s="43"/>
      <c r="N21" s="44"/>
      <c r="O21" s="45"/>
      <c r="P21" s="42"/>
      <c r="Q21" s="43"/>
      <c r="R21" s="43"/>
      <c r="S21" s="44"/>
      <c r="T21" s="45"/>
    </row>
    <row r="22" spans="1:20" ht="36" customHeight="1" thickTop="1">
      <c r="A22" s="163" t="s">
        <v>95</v>
      </c>
      <c r="B22" s="351" t="str">
        <f>'入力用紙'!$J$5&amp;"　"&amp;"女子"</f>
        <v>　女子</v>
      </c>
      <c r="C22" s="352"/>
      <c r="D22" s="178" t="s">
        <v>83</v>
      </c>
      <c r="E22" s="47"/>
      <c r="F22" s="163" t="s">
        <v>99</v>
      </c>
      <c r="G22" s="351" t="str">
        <f>'入力用紙'!$J$5&amp;"　"&amp;"女子"</f>
        <v>　女子</v>
      </c>
      <c r="H22" s="352"/>
      <c r="I22" s="178" t="s">
        <v>45</v>
      </c>
      <c r="J22" s="47"/>
      <c r="K22" s="163" t="s">
        <v>101</v>
      </c>
      <c r="L22" s="351" t="str">
        <f>'入力用紙'!$J$5&amp;"　"&amp;"女子"</f>
        <v>　女子</v>
      </c>
      <c r="M22" s="352"/>
      <c r="N22" s="178" t="s">
        <v>46</v>
      </c>
      <c r="O22" s="47"/>
      <c r="P22" s="163" t="s">
        <v>95</v>
      </c>
      <c r="Q22" s="351" t="str">
        <f>'入力用紙'!$J$5&amp;"　"&amp;"女子"</f>
        <v>　女子</v>
      </c>
      <c r="R22" s="352"/>
      <c r="S22" s="178" t="s">
        <v>47</v>
      </c>
      <c r="T22" s="47"/>
    </row>
    <row r="23" spans="1:20" ht="36" customHeight="1">
      <c r="A23" s="165">
        <v>1</v>
      </c>
      <c r="B23" s="166"/>
      <c r="C23" s="179">
        <f>_xlfn.IFERROR(VLOOKUP($D$22&amp;$A23,'入力用紙'!$T$33:$W$44,3,FALSE),"")</f>
      </c>
      <c r="D23" s="180">
        <f>_xlfn.IFERROR(VLOOKUP($D$22&amp;$A23,'入力用紙'!$T$33:$W$44,4,FALSE),"")</f>
      </c>
      <c r="E23" s="47"/>
      <c r="F23" s="165">
        <v>1</v>
      </c>
      <c r="G23" s="166"/>
      <c r="H23" s="179">
        <f>_xlfn.IFERROR(VLOOKUP($I$22&amp;$F23,'入力用紙'!$T$33:$W$44,3,FALSE),"")</f>
      </c>
      <c r="I23" s="180">
        <f>_xlfn.IFERROR(VLOOKUP($I$22&amp;$A23,'入力用紙'!$T$33:$W$44,4,FALSE),"")</f>
      </c>
      <c r="J23" s="47"/>
      <c r="K23" s="165">
        <v>1</v>
      </c>
      <c r="L23" s="166"/>
      <c r="M23" s="179">
        <f>_xlfn.IFERROR(VLOOKUP(N$22&amp;$K23,'入力用紙'!$T$33:$W$44,3,FALSE),"")</f>
      </c>
      <c r="N23" s="180">
        <f>_xlfn.IFERROR(VLOOKUP($N$22&amp;$K23,'入力用紙'!$T$33:$W$44,4,FALSE),"")</f>
      </c>
      <c r="O23" s="47"/>
      <c r="P23" s="165">
        <v>1</v>
      </c>
      <c r="Q23" s="166"/>
      <c r="R23" s="179">
        <f>_xlfn.IFERROR(VLOOKUP(S$22&amp;$P23,'入力用紙'!$T$33:$W$44,3,FALSE),"")</f>
      </c>
      <c r="S23" s="180">
        <f>_xlfn.IFERROR(VLOOKUP($S$22&amp;$P23,'入力用紙'!$T$33:$W$44,4,FALSE),"")</f>
      </c>
      <c r="T23" s="47"/>
    </row>
    <row r="24" spans="1:20" ht="36" customHeight="1">
      <c r="A24" s="165">
        <v>2</v>
      </c>
      <c r="B24" s="168"/>
      <c r="C24" s="181">
        <f>_xlfn.IFERROR(VLOOKUP($D$22&amp;$A24,'入力用紙'!$T$33:$W$44,3,FALSE),"")</f>
      </c>
      <c r="D24" s="182">
        <f>_xlfn.IFERROR(VLOOKUP($D$22&amp;$A24,'入力用紙'!$T$33:$W$44,4,FALSE),"")</f>
      </c>
      <c r="E24" s="47"/>
      <c r="F24" s="165">
        <v>2</v>
      </c>
      <c r="G24" s="168"/>
      <c r="H24" s="181">
        <f>_xlfn.IFERROR(VLOOKUP($I$22&amp;$F24,'入力用紙'!$T$33:$W$44,3,FALSE),"")</f>
      </c>
      <c r="I24" s="182">
        <f>_xlfn.IFERROR(VLOOKUP($I$22&amp;$A24,'入力用紙'!$T$33:$W$44,4,FALSE),"")</f>
      </c>
      <c r="J24" s="47"/>
      <c r="K24" s="165">
        <v>2</v>
      </c>
      <c r="L24" s="168"/>
      <c r="M24" s="181">
        <f>_xlfn.IFERROR(VLOOKUP(N$22&amp;$K24,'入力用紙'!$T$33:$W$44,3,FALSE),"")</f>
      </c>
      <c r="N24" s="182">
        <f>_xlfn.IFERROR(VLOOKUP($N$22&amp;$K24,'入力用紙'!$T$33:$W$44,4,FALSE),"")</f>
      </c>
      <c r="O24" s="47"/>
      <c r="P24" s="165">
        <v>2</v>
      </c>
      <c r="Q24" s="168"/>
      <c r="R24" s="181">
        <f>_xlfn.IFERROR(VLOOKUP(S$22&amp;$P24,'入力用紙'!$T$33:$W$44,3,FALSE),"")</f>
      </c>
      <c r="S24" s="182">
        <f>_xlfn.IFERROR(VLOOKUP($S$22&amp;$P24,'入力用紙'!$T$33:$W$44,4,FALSE),"")</f>
      </c>
      <c r="T24" s="47"/>
    </row>
    <row r="25" spans="1:20" ht="36" customHeight="1">
      <c r="A25" s="165">
        <v>3</v>
      </c>
      <c r="B25" s="168"/>
      <c r="C25" s="181">
        <f>_xlfn.IFERROR(VLOOKUP($D$22&amp;$A25,'入力用紙'!$T$33:$W$44,3,FALSE),"")</f>
      </c>
      <c r="D25" s="182">
        <f>_xlfn.IFERROR(VLOOKUP($D$22&amp;$A25,'入力用紙'!$T$33:$W$44,4,FALSE),"")</f>
      </c>
      <c r="E25" s="47"/>
      <c r="F25" s="165">
        <v>3</v>
      </c>
      <c r="G25" s="168"/>
      <c r="H25" s="181">
        <f>_xlfn.IFERROR(VLOOKUP($I$22&amp;$F25,'入力用紙'!$T$33:$W$44,3,FALSE),"")</f>
      </c>
      <c r="I25" s="182">
        <f>_xlfn.IFERROR(VLOOKUP($I$22&amp;$A25,'入力用紙'!$T$33:$W$44,4,FALSE),"")</f>
      </c>
      <c r="J25" s="47"/>
      <c r="K25" s="165">
        <v>3</v>
      </c>
      <c r="L25" s="168"/>
      <c r="M25" s="181">
        <f>_xlfn.IFERROR(VLOOKUP(N$22&amp;$K25,'入力用紙'!$T$33:$W$44,3,FALSE),"")</f>
      </c>
      <c r="N25" s="182">
        <f>_xlfn.IFERROR(VLOOKUP($N$22&amp;$K25,'入力用紙'!$T$33:$W$44,4,FALSE),"")</f>
      </c>
      <c r="O25" s="47"/>
      <c r="P25" s="165">
        <v>3</v>
      </c>
      <c r="Q25" s="168"/>
      <c r="R25" s="181">
        <f>_xlfn.IFERROR(VLOOKUP(S$22&amp;$P25,'入力用紙'!$T$33:$W$44,3,FALSE),"")</f>
      </c>
      <c r="S25" s="182">
        <f>_xlfn.IFERROR(VLOOKUP($S$22&amp;$P25,'入力用紙'!$T$33:$W$44,4,FALSE),"")</f>
      </c>
      <c r="T25" s="47"/>
    </row>
    <row r="26" spans="1:20" ht="36" customHeight="1">
      <c r="A26" s="165">
        <v>4</v>
      </c>
      <c r="B26" s="168"/>
      <c r="C26" s="181">
        <f>_xlfn.IFERROR(VLOOKUP($D$22&amp;$A26,'入力用紙'!$T$33:$W$44,3,FALSE),"")</f>
      </c>
      <c r="D26" s="182">
        <f>_xlfn.IFERROR(VLOOKUP($D$22&amp;$A26,'入力用紙'!$T$33:$W$44,4,FALSE),"")</f>
      </c>
      <c r="E26" s="47"/>
      <c r="F26" s="165">
        <v>4</v>
      </c>
      <c r="G26" s="168"/>
      <c r="H26" s="181">
        <f>_xlfn.IFERROR(VLOOKUP($I$22&amp;$F26,'入力用紙'!$T$33:$W$44,3,FALSE),"")</f>
      </c>
      <c r="I26" s="182">
        <f>_xlfn.IFERROR(VLOOKUP($I$22&amp;$A26,'入力用紙'!$T$33:$W$44,4,FALSE),"")</f>
      </c>
      <c r="J26" s="47"/>
      <c r="K26" s="165">
        <v>4</v>
      </c>
      <c r="L26" s="168"/>
      <c r="M26" s="181">
        <f>_xlfn.IFERROR(VLOOKUP(N$22&amp;$K26,'入力用紙'!$T$33:$W$44,3,FALSE),"")</f>
      </c>
      <c r="N26" s="182">
        <f>_xlfn.IFERROR(VLOOKUP($N$22&amp;$K26,'入力用紙'!$T$33:$W$44,4,FALSE),"")</f>
      </c>
      <c r="O26" s="47"/>
      <c r="P26" s="165">
        <v>4</v>
      </c>
      <c r="Q26" s="168"/>
      <c r="R26" s="181">
        <f>_xlfn.IFERROR(VLOOKUP(S$22&amp;$P26,'入力用紙'!$T$33:$W$44,3,FALSE),"")</f>
      </c>
      <c r="S26" s="182">
        <f>_xlfn.IFERROR(VLOOKUP($S$22&amp;$P26,'入力用紙'!$T$33:$W$44,4,FALSE),"")</f>
      </c>
      <c r="T26" s="47"/>
    </row>
    <row r="27" spans="1:20" ht="36" customHeight="1">
      <c r="A27" s="165">
        <v>5</v>
      </c>
      <c r="B27" s="168"/>
      <c r="C27" s="181">
        <f>_xlfn.IFERROR(VLOOKUP($D$22&amp;$A27,'入力用紙'!$T$33:$W$44,3,FALSE),"")</f>
      </c>
      <c r="D27" s="182">
        <f>_xlfn.IFERROR(VLOOKUP($D$22&amp;$A27,'入力用紙'!$T$33:$W$44,4,FALSE),"")</f>
      </c>
      <c r="E27" s="47"/>
      <c r="F27" s="165">
        <v>5</v>
      </c>
      <c r="G27" s="168"/>
      <c r="H27" s="181">
        <f>_xlfn.IFERROR(VLOOKUP($I$22&amp;$F27,'入力用紙'!$T$33:$W$44,3,FALSE),"")</f>
      </c>
      <c r="I27" s="182">
        <f>_xlfn.IFERROR(VLOOKUP($I$22&amp;$A27,'入力用紙'!$T$33:$W$44,4,FALSE),"")</f>
      </c>
      <c r="J27" s="47"/>
      <c r="K27" s="165">
        <v>5</v>
      </c>
      <c r="L27" s="168"/>
      <c r="M27" s="181">
        <f>_xlfn.IFERROR(VLOOKUP(N$22&amp;$K27,'入力用紙'!$T$33:$W$44,3,FALSE),"")</f>
      </c>
      <c r="N27" s="182">
        <f>_xlfn.IFERROR(VLOOKUP($N$22&amp;$K27,'入力用紙'!$T$33:$W$44,4,FALSE),"")</f>
      </c>
      <c r="O27" s="47"/>
      <c r="P27" s="165">
        <v>5</v>
      </c>
      <c r="Q27" s="168"/>
      <c r="R27" s="181">
        <f>_xlfn.IFERROR(VLOOKUP(S$22&amp;$P27,'入力用紙'!$T$33:$W$44,3,FALSE),"")</f>
      </c>
      <c r="S27" s="182">
        <f>_xlfn.IFERROR(VLOOKUP($S$22&amp;$P27,'入力用紙'!$T$33:$W$44,4,FALSE),"")</f>
      </c>
      <c r="T27" s="47"/>
    </row>
    <row r="28" spans="1:20" ht="36" customHeight="1">
      <c r="A28" s="165">
        <v>6</v>
      </c>
      <c r="B28" s="168"/>
      <c r="C28" s="181">
        <f>_xlfn.IFERROR(VLOOKUP($D$22&amp;$A28,'入力用紙'!$T$33:$W$44,3,FALSE),"")</f>
      </c>
      <c r="D28" s="182">
        <f>_xlfn.IFERROR(VLOOKUP($D$22&amp;$A28,'入力用紙'!$T$33:$W$44,4,FALSE),"")</f>
      </c>
      <c r="E28" s="47"/>
      <c r="F28" s="165">
        <v>6</v>
      </c>
      <c r="G28" s="168"/>
      <c r="H28" s="181">
        <f>_xlfn.IFERROR(VLOOKUP($I$22&amp;$F28,'入力用紙'!$T$33:$W$44,3,FALSE),"")</f>
      </c>
      <c r="I28" s="182">
        <f>_xlfn.IFERROR(VLOOKUP($I$22&amp;$A28,'入力用紙'!$T$33:$W$44,4,FALSE),"")</f>
      </c>
      <c r="J28" s="47"/>
      <c r="K28" s="165">
        <v>6</v>
      </c>
      <c r="L28" s="168"/>
      <c r="M28" s="181">
        <f>_xlfn.IFERROR(VLOOKUP(N$22&amp;$K28,'入力用紙'!$T$33:$W$44,3,FALSE),"")</f>
      </c>
      <c r="N28" s="182">
        <f>_xlfn.IFERROR(VLOOKUP($N$22&amp;$K28,'入力用紙'!$T$33:$W$44,4,FALSE),"")</f>
      </c>
      <c r="O28" s="47"/>
      <c r="P28" s="165">
        <v>6</v>
      </c>
      <c r="Q28" s="168"/>
      <c r="R28" s="181">
        <f>_xlfn.IFERROR(VLOOKUP(S$22&amp;$P28,'入力用紙'!$T$33:$W$44,3,FALSE),"")</f>
      </c>
      <c r="S28" s="182">
        <f>_xlfn.IFERROR(VLOOKUP($S$22&amp;$P28,'入力用紙'!$T$33:$W$44,4,FALSE),"")</f>
      </c>
      <c r="T28" s="47"/>
    </row>
    <row r="29" spans="1:20" ht="36" customHeight="1" thickBot="1">
      <c r="A29" s="165">
        <v>7</v>
      </c>
      <c r="B29" s="173"/>
      <c r="C29" s="183">
        <f>_xlfn.IFERROR(VLOOKUP($D$22&amp;$A29,'入力用紙'!$T$33:$W$44,3,FALSE),"")</f>
      </c>
      <c r="D29" s="184">
        <f>_xlfn.IFERROR(VLOOKUP($D$22&amp;$A29,'入力用紙'!$T$33:$W$44,4,FALSE),"")</f>
      </c>
      <c r="E29" s="47"/>
      <c r="F29" s="165">
        <v>7</v>
      </c>
      <c r="G29" s="173"/>
      <c r="H29" s="183">
        <f>_xlfn.IFERROR(VLOOKUP($I$22&amp;$F29,'入力用紙'!$T$33:$W$44,3,FALSE),"")</f>
      </c>
      <c r="I29" s="184">
        <f>_xlfn.IFERROR(VLOOKUP($I$22&amp;$A29,'入力用紙'!$T$33:$W$44,4,FALSE),"")</f>
      </c>
      <c r="J29" s="47"/>
      <c r="K29" s="165">
        <v>7</v>
      </c>
      <c r="L29" s="173"/>
      <c r="M29" s="183">
        <f>_xlfn.IFERROR(VLOOKUP(N$22&amp;$K29,'入力用紙'!$T$33:$W$44,3,FALSE),"")</f>
      </c>
      <c r="N29" s="184">
        <f>_xlfn.IFERROR(VLOOKUP($N$22&amp;$K29,'入力用紙'!$T$33:$W$44,4,FALSE),"")</f>
      </c>
      <c r="O29" s="47"/>
      <c r="P29" s="165">
        <v>7</v>
      </c>
      <c r="Q29" s="173"/>
      <c r="R29" s="183">
        <f>_xlfn.IFERROR(VLOOKUP(S$22&amp;$P29,'入力用紙'!$T$33:$W$44,3,FALSE),"")</f>
      </c>
      <c r="S29" s="184">
        <f>_xlfn.IFERROR(VLOOKUP($S$22&amp;$P29,'入力用紙'!$T$33:$W$44,4,FALSE),"")</f>
      </c>
      <c r="T29" s="47"/>
    </row>
    <row r="30" spans="1:20" ht="36" customHeight="1" thickTop="1">
      <c r="A30" s="48"/>
      <c r="B30" s="349">
        <f>IF(COUNTIF('入力用紙'!$U$33:$U$44,'男女単票'!D22)&gt;7,"※7人を超えたので別紙に手書きして下さい","")</f>
      </c>
      <c r="C30" s="349"/>
      <c r="D30" s="349"/>
      <c r="E30" s="350"/>
      <c r="F30" s="48"/>
      <c r="G30" s="349">
        <f>IF(COUNTIF('入力用紙'!$U$33:$U$44,'男女単票'!I22)&gt;7,"※7人を超えたので別紙に手書きして下さい","")</f>
      </c>
      <c r="H30" s="349"/>
      <c r="I30" s="349"/>
      <c r="J30" s="350"/>
      <c r="K30" s="48"/>
      <c r="L30" s="349">
        <f>IF(COUNTIF('入力用紙'!$U$33:$U$44,'男女単票'!N22)&gt;7,"※7人を超えたので別紙に手書きして下さい","")</f>
      </c>
      <c r="M30" s="349"/>
      <c r="N30" s="349"/>
      <c r="O30" s="350"/>
      <c r="P30" s="48"/>
      <c r="Q30" s="349">
        <f>IF(COUNTIF('入力用紙'!$U$33:$U$44,'男女単票'!S22)&gt;7,"※7人を超えたので別紙に手書きして下さい","")</f>
      </c>
      <c r="R30" s="349"/>
      <c r="S30" s="349"/>
      <c r="T30" s="350"/>
    </row>
    <row r="31" spans="1:20" ht="36" customHeight="1" thickBot="1">
      <c r="A31" s="42"/>
      <c r="B31" s="43"/>
      <c r="C31" s="43"/>
      <c r="D31" s="44"/>
      <c r="E31" s="45"/>
      <c r="F31" s="42"/>
      <c r="G31" s="43"/>
      <c r="H31" s="43"/>
      <c r="I31" s="44"/>
      <c r="J31" s="45"/>
      <c r="K31" s="42"/>
      <c r="L31" s="43"/>
      <c r="M31" s="43"/>
      <c r="N31" s="44"/>
      <c r="O31" s="45"/>
      <c r="P31" s="42"/>
      <c r="Q31" s="43"/>
      <c r="R31" s="43"/>
      <c r="S31" s="44"/>
      <c r="T31" s="45"/>
    </row>
    <row r="32" spans="1:20" ht="36" customHeight="1" thickTop="1">
      <c r="A32" s="163" t="s">
        <v>95</v>
      </c>
      <c r="B32" s="351" t="str">
        <f>'入力用紙'!$J$5&amp;"　"&amp;"女子"</f>
        <v>　女子</v>
      </c>
      <c r="C32" s="352"/>
      <c r="D32" s="178" t="s">
        <v>48</v>
      </c>
      <c r="E32" s="47"/>
      <c r="F32" s="163" t="s">
        <v>103</v>
      </c>
      <c r="G32" s="351" t="str">
        <f>'入力用紙'!$J$5&amp;"　"&amp;"女子"</f>
        <v>　女子</v>
      </c>
      <c r="H32" s="353"/>
      <c r="I32" s="178" t="s">
        <v>102</v>
      </c>
      <c r="J32" s="47"/>
      <c r="K32" s="163" t="s">
        <v>95</v>
      </c>
      <c r="L32" s="351" t="str">
        <f>'入力用紙'!$J$5&amp;"　"&amp;"女子"</f>
        <v>　女子</v>
      </c>
      <c r="M32" s="352"/>
      <c r="N32" s="178" t="s">
        <v>104</v>
      </c>
      <c r="O32" s="47"/>
      <c r="P32" s="163" t="s">
        <v>95</v>
      </c>
      <c r="Q32" s="351" t="str">
        <f>'入力用紙'!$J$5&amp;"　"&amp;"女子"</f>
        <v>　女子</v>
      </c>
      <c r="R32" s="352"/>
      <c r="S32" s="178" t="s">
        <v>105</v>
      </c>
      <c r="T32" s="47"/>
    </row>
    <row r="33" spans="1:20" ht="36" customHeight="1">
      <c r="A33" s="165">
        <v>1</v>
      </c>
      <c r="B33" s="166"/>
      <c r="C33" s="179">
        <f>_xlfn.IFERROR(VLOOKUP($D$32&amp;$A33,'入力用紙'!$T$33:$W$44,3,FALSE),"")</f>
      </c>
      <c r="D33" s="180">
        <f>_xlfn.IFERROR(VLOOKUP($D$32&amp;$A33,'入力用紙'!$T$33:$W$44,4,FALSE),"")</f>
      </c>
      <c r="E33" s="47"/>
      <c r="F33" s="165">
        <v>1</v>
      </c>
      <c r="G33" s="166"/>
      <c r="H33" s="179">
        <f>_xlfn.IFERROR(VLOOKUP($I$32&amp;$F33,'入力用紙'!$T$33:$W$44,3,FALSE),"")</f>
      </c>
      <c r="I33" s="180">
        <f>_xlfn.IFERROR(VLOOKUP($I$32&amp;$F33,'入力用紙'!$T$33:$W$44,4,FALSE),"")</f>
      </c>
      <c r="J33" s="47"/>
      <c r="K33" s="165">
        <v>1</v>
      </c>
      <c r="L33" s="166"/>
      <c r="M33" s="179">
        <f>_xlfn.IFERROR(VLOOKUP(N$32&amp;$K33,'入力用紙'!$T$33:$W$44,3,FALSE),"")</f>
      </c>
      <c r="N33" s="180">
        <f>_xlfn.IFERROR(VLOOKUP($N$32&amp;$K33,'入力用紙'!$T$33:$W$44,4,FALSE),"")</f>
      </c>
      <c r="O33" s="47"/>
      <c r="P33" s="165">
        <v>1</v>
      </c>
      <c r="Q33" s="166"/>
      <c r="R33" s="179">
        <f>_xlfn.IFERROR(VLOOKUP(S$32&amp;$P33,'入力用紙'!$T$33:$W$44,3,FALSE),"")</f>
      </c>
      <c r="S33" s="180">
        <f>_xlfn.IFERROR(VLOOKUP($S$32&amp;$P33,'入力用紙'!$T$33:$W$44,4,FALSE),"")</f>
      </c>
      <c r="T33" s="47"/>
    </row>
    <row r="34" spans="1:20" ht="36" customHeight="1">
      <c r="A34" s="165">
        <v>2</v>
      </c>
      <c r="B34" s="168"/>
      <c r="C34" s="181">
        <f>_xlfn.IFERROR(VLOOKUP($D$32&amp;$A34,'入力用紙'!$T$33:$W$44,3,FALSE),"")</f>
      </c>
      <c r="D34" s="182">
        <f>_xlfn.IFERROR(VLOOKUP($D$32&amp;$A34,'入力用紙'!$T$33:$W$44,4,FALSE),"")</f>
      </c>
      <c r="E34" s="47"/>
      <c r="F34" s="165">
        <v>2</v>
      </c>
      <c r="G34" s="168"/>
      <c r="H34" s="181">
        <f>_xlfn.IFERROR(VLOOKUP($I$32&amp;$F34,'入力用紙'!$T$33:$W$44,3,FALSE),"")</f>
      </c>
      <c r="I34" s="182">
        <f>_xlfn.IFERROR(VLOOKUP($I$32&amp;$F34,'入力用紙'!$T$33:$W$44,4,FALSE),"")</f>
      </c>
      <c r="J34" s="47"/>
      <c r="K34" s="165">
        <v>2</v>
      </c>
      <c r="L34" s="168"/>
      <c r="M34" s="181">
        <f>_xlfn.IFERROR(VLOOKUP(N$32&amp;$K34,'入力用紙'!$T$33:$W$44,3,FALSE),"")</f>
      </c>
      <c r="N34" s="182">
        <f>_xlfn.IFERROR(VLOOKUP($N$32&amp;$K34,'入力用紙'!$T$33:$W$44,4,FALSE),"")</f>
      </c>
      <c r="O34" s="47"/>
      <c r="P34" s="165">
        <v>2</v>
      </c>
      <c r="Q34" s="168"/>
      <c r="R34" s="181">
        <f>_xlfn.IFERROR(VLOOKUP(S$32&amp;$P34,'入力用紙'!$T$33:$W$44,3,FALSE),"")</f>
      </c>
      <c r="S34" s="182">
        <f>_xlfn.IFERROR(VLOOKUP($S$32&amp;$P34,'入力用紙'!$T$33:$W$44,4,FALSE),"")</f>
      </c>
      <c r="T34" s="47"/>
    </row>
    <row r="35" spans="1:20" ht="36" customHeight="1">
      <c r="A35" s="165">
        <v>3</v>
      </c>
      <c r="B35" s="168"/>
      <c r="C35" s="181">
        <f>_xlfn.IFERROR(VLOOKUP($D$32&amp;$A35,'入力用紙'!$T$33:$W$44,3,FALSE),"")</f>
      </c>
      <c r="D35" s="182">
        <f>_xlfn.IFERROR(VLOOKUP($D$32&amp;$A35,'入力用紙'!$T$33:$W$44,4,FALSE),"")</f>
      </c>
      <c r="E35" s="47"/>
      <c r="F35" s="165">
        <v>3</v>
      </c>
      <c r="G35" s="168"/>
      <c r="H35" s="181">
        <f>_xlfn.IFERROR(VLOOKUP($I$32&amp;$F35,'入力用紙'!$T$33:$W$44,3,FALSE),"")</f>
      </c>
      <c r="I35" s="182">
        <f>_xlfn.IFERROR(VLOOKUP($I$32&amp;$F35,'入力用紙'!$T$33:$W$44,4,FALSE),"")</f>
      </c>
      <c r="J35" s="47"/>
      <c r="K35" s="165">
        <v>3</v>
      </c>
      <c r="L35" s="168"/>
      <c r="M35" s="181">
        <f>_xlfn.IFERROR(VLOOKUP(N$32&amp;$K35,'入力用紙'!$T$33:$W$44,3,FALSE),"")</f>
      </c>
      <c r="N35" s="182">
        <f>_xlfn.IFERROR(VLOOKUP($N$32&amp;$K35,'入力用紙'!$T$33:$W$44,4,FALSE),"")</f>
      </c>
      <c r="O35" s="47"/>
      <c r="P35" s="165">
        <v>3</v>
      </c>
      <c r="Q35" s="168"/>
      <c r="R35" s="181">
        <f>_xlfn.IFERROR(VLOOKUP(S$32&amp;$P35,'入力用紙'!$T$33:$W$44,3,FALSE),"")</f>
      </c>
      <c r="S35" s="182">
        <f>_xlfn.IFERROR(VLOOKUP($S$32&amp;$P35,'入力用紙'!$T$33:$W$44,4,FALSE),"")</f>
      </c>
      <c r="T35" s="47"/>
    </row>
    <row r="36" spans="1:20" ht="36" customHeight="1">
      <c r="A36" s="165">
        <v>4</v>
      </c>
      <c r="B36" s="168"/>
      <c r="C36" s="181">
        <f>_xlfn.IFERROR(VLOOKUP($D$32&amp;$A36,'入力用紙'!$T$33:$W$44,3,FALSE),"")</f>
      </c>
      <c r="D36" s="182">
        <f>_xlfn.IFERROR(VLOOKUP($D$32&amp;$A36,'入力用紙'!$T$33:$W$44,4,FALSE),"")</f>
      </c>
      <c r="E36" s="47"/>
      <c r="F36" s="165">
        <v>4</v>
      </c>
      <c r="G36" s="168"/>
      <c r="H36" s="181">
        <f>_xlfn.IFERROR(VLOOKUP($I$32&amp;$F36,'入力用紙'!$T$33:$W$44,3,FALSE),"")</f>
      </c>
      <c r="I36" s="182">
        <f>_xlfn.IFERROR(VLOOKUP($I$32&amp;$F36,'入力用紙'!$T$33:$W$44,4,FALSE),"")</f>
      </c>
      <c r="J36" s="47"/>
      <c r="K36" s="165">
        <v>4</v>
      </c>
      <c r="L36" s="168"/>
      <c r="M36" s="181">
        <f>_xlfn.IFERROR(VLOOKUP(N$32&amp;$K36,'入力用紙'!$T$33:$W$44,3,FALSE),"")</f>
      </c>
      <c r="N36" s="182">
        <f>_xlfn.IFERROR(VLOOKUP($N$32&amp;$K36,'入力用紙'!$T$33:$W$44,4,FALSE),"")</f>
      </c>
      <c r="O36" s="47"/>
      <c r="P36" s="165">
        <v>4</v>
      </c>
      <c r="Q36" s="168"/>
      <c r="R36" s="181">
        <f>_xlfn.IFERROR(VLOOKUP(S$32&amp;$P36,'入力用紙'!$T$33:$W$44,3,FALSE),"")</f>
      </c>
      <c r="S36" s="182">
        <f>_xlfn.IFERROR(VLOOKUP($S$32&amp;$P36,'入力用紙'!$T$33:$W$44,4,FALSE),"")</f>
      </c>
      <c r="T36" s="47"/>
    </row>
    <row r="37" spans="1:20" ht="36" customHeight="1">
      <c r="A37" s="165">
        <v>5</v>
      </c>
      <c r="B37" s="168"/>
      <c r="C37" s="181">
        <f>_xlfn.IFERROR(VLOOKUP($D$32&amp;$A37,'入力用紙'!$T$33:$W$44,3,FALSE),"")</f>
      </c>
      <c r="D37" s="182">
        <f>_xlfn.IFERROR(VLOOKUP($D$32&amp;$A37,'入力用紙'!$T$33:$W$44,4,FALSE),"")</f>
      </c>
      <c r="E37" s="47"/>
      <c r="F37" s="165">
        <v>5</v>
      </c>
      <c r="G37" s="168"/>
      <c r="H37" s="181">
        <f>_xlfn.IFERROR(VLOOKUP($I$32&amp;$F37,'入力用紙'!$T$33:$W$44,3,FALSE),"")</f>
      </c>
      <c r="I37" s="182">
        <f>_xlfn.IFERROR(VLOOKUP($I$32&amp;$F37,'入力用紙'!$T$33:$W$44,4,FALSE),"")</f>
      </c>
      <c r="J37" s="47"/>
      <c r="K37" s="165">
        <v>5</v>
      </c>
      <c r="L37" s="168"/>
      <c r="M37" s="181">
        <f>_xlfn.IFERROR(VLOOKUP(N$32&amp;$K37,'入力用紙'!$T$33:$W$44,3,FALSE),"")</f>
      </c>
      <c r="N37" s="182">
        <f>_xlfn.IFERROR(VLOOKUP($N$32&amp;$K37,'入力用紙'!$T$33:$W$44,4,FALSE),"")</f>
      </c>
      <c r="O37" s="47"/>
      <c r="P37" s="165">
        <v>5</v>
      </c>
      <c r="Q37" s="168"/>
      <c r="R37" s="181">
        <f>_xlfn.IFERROR(VLOOKUP(S$32&amp;$P37,'入力用紙'!$T$33:$W$44,3,FALSE),"")</f>
      </c>
      <c r="S37" s="182">
        <f>_xlfn.IFERROR(VLOOKUP($S$32&amp;$P37,'入力用紙'!$T$33:$W$44,4,FALSE),"")</f>
      </c>
      <c r="T37" s="47"/>
    </row>
    <row r="38" spans="1:20" ht="36" customHeight="1">
      <c r="A38" s="165">
        <v>6</v>
      </c>
      <c r="B38" s="168"/>
      <c r="C38" s="181">
        <f>_xlfn.IFERROR(VLOOKUP($D$32&amp;$A38,'入力用紙'!$T$33:$W$44,3,FALSE),"")</f>
      </c>
      <c r="D38" s="182">
        <f>_xlfn.IFERROR(VLOOKUP($D$32&amp;$A38,'入力用紙'!$T$33:$W$44,4,FALSE),"")</f>
      </c>
      <c r="E38" s="47"/>
      <c r="F38" s="165">
        <v>6</v>
      </c>
      <c r="G38" s="168"/>
      <c r="H38" s="181">
        <f>_xlfn.IFERROR(VLOOKUP($I$32&amp;$F38,'入力用紙'!$T$33:$W$44,3,FALSE),"")</f>
      </c>
      <c r="I38" s="182">
        <f>_xlfn.IFERROR(VLOOKUP($I$32&amp;$F38,'入力用紙'!$T$33:$W$44,4,FALSE),"")</f>
      </c>
      <c r="J38" s="47"/>
      <c r="K38" s="165">
        <v>6</v>
      </c>
      <c r="L38" s="168"/>
      <c r="M38" s="181">
        <f>_xlfn.IFERROR(VLOOKUP(N$32&amp;$K38,'入力用紙'!$T$33:$W$44,3,FALSE),"")</f>
      </c>
      <c r="N38" s="182">
        <f>_xlfn.IFERROR(VLOOKUP($N$32&amp;$K38,'入力用紙'!$T$33:$W$44,4,FALSE),"")</f>
      </c>
      <c r="O38" s="47"/>
      <c r="P38" s="165">
        <v>6</v>
      </c>
      <c r="Q38" s="168"/>
      <c r="R38" s="181">
        <f>_xlfn.IFERROR(VLOOKUP(S$32&amp;$P38,'入力用紙'!$T$33:$W$44,3,FALSE),"")</f>
      </c>
      <c r="S38" s="182">
        <f>_xlfn.IFERROR(VLOOKUP($S$32&amp;$P38,'入力用紙'!$T$33:$W$44,4,FALSE),"")</f>
      </c>
      <c r="T38" s="47"/>
    </row>
    <row r="39" spans="1:20" ht="36" customHeight="1" thickBot="1">
      <c r="A39" s="165">
        <v>7</v>
      </c>
      <c r="B39" s="173"/>
      <c r="C39" s="183">
        <f>_xlfn.IFERROR(VLOOKUP($D$32&amp;$A39,'入力用紙'!$T$33:$W$44,3,FALSE),"")</f>
      </c>
      <c r="D39" s="184">
        <f>_xlfn.IFERROR(VLOOKUP($D$32&amp;$A39,'入力用紙'!$T$33:$W$44,4,FALSE),"")</f>
      </c>
      <c r="E39" s="47"/>
      <c r="F39" s="165">
        <v>7</v>
      </c>
      <c r="G39" s="173"/>
      <c r="H39" s="183">
        <f>_xlfn.IFERROR(VLOOKUP($I$32&amp;$F39,'入力用紙'!$T$33:$W$44,3,FALSE),"")</f>
      </c>
      <c r="I39" s="184">
        <f>_xlfn.IFERROR(VLOOKUP($I$32&amp;$F39,'入力用紙'!$T$33:$W$44,4,FALSE),"")</f>
      </c>
      <c r="J39" s="47"/>
      <c r="K39" s="165">
        <v>7</v>
      </c>
      <c r="L39" s="173"/>
      <c r="M39" s="183">
        <f>_xlfn.IFERROR(VLOOKUP(N$32&amp;$K39,'入力用紙'!$T$33:$W$44,3,FALSE),"")</f>
      </c>
      <c r="N39" s="184">
        <f>_xlfn.IFERROR(VLOOKUP($N$32&amp;$K39,'入力用紙'!$T$33:$W$44,4,FALSE),"")</f>
      </c>
      <c r="O39" s="47"/>
      <c r="P39" s="165">
        <v>7</v>
      </c>
      <c r="Q39" s="173"/>
      <c r="R39" s="183">
        <f>_xlfn.IFERROR(VLOOKUP(S$32&amp;$P39,'入力用紙'!$T$33:$W$44,3,FALSE),"")</f>
      </c>
      <c r="S39" s="184">
        <f>_xlfn.IFERROR(VLOOKUP($S$32&amp;$P39,'入力用紙'!$T$33:$W$44,4,FALSE),"")</f>
      </c>
      <c r="T39" s="47"/>
    </row>
    <row r="40" spans="1:20" ht="36" customHeight="1" thickTop="1">
      <c r="A40" s="48"/>
      <c r="B40" s="349">
        <f>IF(COUNTIF('入力用紙'!$U$33:$U$44,'男女単票'!D32)&gt;7,"※7人を超えたので別紙に手書きして下さい","")</f>
      </c>
      <c r="C40" s="349"/>
      <c r="D40" s="349"/>
      <c r="E40" s="350"/>
      <c r="F40" s="48"/>
      <c r="G40" s="349">
        <f>IF(COUNTIF('入力用紙'!$U$33:$U$44,'男女単票'!I32)&gt;7,"※7人を超えたので別紙に手書きして下さい","")</f>
      </c>
      <c r="H40" s="349"/>
      <c r="I40" s="349"/>
      <c r="J40" s="350"/>
      <c r="K40" s="48"/>
      <c r="L40" s="349">
        <f>IF(COUNTIF('入力用紙'!$U$33:$U$44,'男女単票'!N32)&gt;7,"※7人を超えたので別紙に手書きして下さい","")</f>
      </c>
      <c r="M40" s="349"/>
      <c r="N40" s="349"/>
      <c r="O40" s="350"/>
      <c r="P40" s="48"/>
      <c r="Q40" s="349">
        <f>IF(COUNTIF('入力用紙'!$U$33:$U$44,'男女単票'!S32)&gt;7,"※7人を超えたので別紙に手書きして下さい","")</f>
      </c>
      <c r="R40" s="349"/>
      <c r="S40" s="349"/>
      <c r="T40" s="350"/>
    </row>
    <row r="41" ht="15">
      <c r="F41" s="50"/>
    </row>
    <row r="42" ht="15">
      <c r="F42" s="50"/>
    </row>
    <row r="43" ht="15">
      <c r="F43" s="50"/>
    </row>
    <row r="44" ht="15">
      <c r="F44" s="50"/>
    </row>
    <row r="45" ht="15">
      <c r="F45" s="50"/>
    </row>
    <row r="46" ht="15">
      <c r="F46" s="50"/>
    </row>
    <row r="47" ht="15">
      <c r="F47" s="50"/>
    </row>
    <row r="48" ht="15">
      <c r="F48" s="50"/>
    </row>
    <row r="49" ht="15">
      <c r="F49" s="50"/>
    </row>
    <row r="50" ht="15">
      <c r="F50" s="50"/>
    </row>
    <row r="51" ht="15">
      <c r="F51" s="50"/>
    </row>
    <row r="52" ht="15">
      <c r="F52" s="50"/>
    </row>
    <row r="53" ht="15">
      <c r="F53" s="50"/>
    </row>
    <row r="54" ht="15">
      <c r="F54" s="50"/>
    </row>
    <row r="55" ht="15">
      <c r="F55" s="50"/>
    </row>
    <row r="56" ht="15">
      <c r="F56" s="50"/>
    </row>
    <row r="57" ht="15">
      <c r="F57" s="50"/>
    </row>
    <row r="58" ht="15">
      <c r="F58" s="50"/>
    </row>
    <row r="59" ht="15">
      <c r="F59" s="50"/>
    </row>
    <row r="60" ht="15">
      <c r="F60" s="50"/>
    </row>
    <row r="61" ht="15">
      <c r="F61" s="50"/>
    </row>
    <row r="62" ht="15">
      <c r="F62" s="50"/>
    </row>
    <row r="63" ht="15">
      <c r="F63" s="50"/>
    </row>
    <row r="64" ht="15">
      <c r="F64" s="50"/>
    </row>
    <row r="65" ht="15">
      <c r="F65" s="50"/>
    </row>
    <row r="66" ht="15">
      <c r="F66" s="50"/>
    </row>
    <row r="67" ht="15">
      <c r="F67" s="50"/>
    </row>
    <row r="68" ht="15">
      <c r="F68" s="50"/>
    </row>
    <row r="69" ht="15">
      <c r="F69" s="50"/>
    </row>
    <row r="70" ht="15">
      <c r="F70" s="50"/>
    </row>
    <row r="71" ht="15">
      <c r="F71" s="50"/>
    </row>
    <row r="72" ht="15">
      <c r="F72" s="50"/>
    </row>
    <row r="73" ht="15">
      <c r="F73" s="50"/>
    </row>
    <row r="74" ht="15">
      <c r="F74" s="50"/>
    </row>
    <row r="75" ht="15">
      <c r="F75" s="50"/>
    </row>
    <row r="76" ht="15">
      <c r="F76" s="50"/>
    </row>
    <row r="77" ht="15">
      <c r="F77" s="50"/>
    </row>
    <row r="78" ht="15">
      <c r="F78" s="50"/>
    </row>
    <row r="79" ht="15">
      <c r="F79" s="50"/>
    </row>
    <row r="80" ht="15">
      <c r="F80" s="50"/>
    </row>
    <row r="81" ht="15">
      <c r="F81" s="50"/>
    </row>
    <row r="82" ht="15">
      <c r="F82" s="50"/>
    </row>
    <row r="83" ht="15">
      <c r="F83" s="50"/>
    </row>
    <row r="84" ht="15">
      <c r="F84" s="50"/>
    </row>
    <row r="85" ht="15">
      <c r="F85" s="50"/>
    </row>
    <row r="86" ht="15">
      <c r="F86" s="50"/>
    </row>
    <row r="87" ht="15">
      <c r="F87" s="50"/>
    </row>
    <row r="88" ht="15">
      <c r="F88" s="50"/>
    </row>
    <row r="89" ht="15">
      <c r="F89" s="50"/>
    </row>
    <row r="90" ht="15">
      <c r="F90" s="50"/>
    </row>
    <row r="91" ht="15">
      <c r="F91" s="50"/>
    </row>
    <row r="92" ht="15">
      <c r="F92" s="50"/>
    </row>
    <row r="93" ht="15">
      <c r="F93" s="50"/>
    </row>
    <row r="94" ht="15">
      <c r="F94" s="50"/>
    </row>
    <row r="95" ht="15">
      <c r="F95" s="50"/>
    </row>
    <row r="96" ht="15">
      <c r="F96" s="50"/>
    </row>
    <row r="97" ht="15">
      <c r="F97" s="50"/>
    </row>
    <row r="98" ht="15">
      <c r="F98" s="50"/>
    </row>
    <row r="99" ht="15">
      <c r="F99" s="50"/>
    </row>
    <row r="100" ht="15">
      <c r="F100" s="50"/>
    </row>
    <row r="101" ht="15">
      <c r="F101" s="50"/>
    </row>
    <row r="102" ht="15">
      <c r="F102" s="50"/>
    </row>
    <row r="103" ht="15">
      <c r="F103" s="50"/>
    </row>
    <row r="104" ht="15">
      <c r="F104" s="50"/>
    </row>
    <row r="105" ht="15">
      <c r="F105" s="50"/>
    </row>
    <row r="106" ht="15">
      <c r="F106" s="50"/>
    </row>
    <row r="107" ht="15">
      <c r="F107" s="50"/>
    </row>
    <row r="108" ht="15">
      <c r="F108" s="50"/>
    </row>
    <row r="109" ht="15">
      <c r="F109" s="50"/>
    </row>
    <row r="110" ht="15">
      <c r="F110" s="50"/>
    </row>
    <row r="111" ht="15">
      <c r="F111" s="50"/>
    </row>
    <row r="112" ht="15">
      <c r="F112" s="50"/>
    </row>
    <row r="113" ht="15">
      <c r="F113" s="50"/>
    </row>
    <row r="114" ht="15">
      <c r="F114" s="50"/>
    </row>
    <row r="115" ht="15">
      <c r="F115" s="50"/>
    </row>
    <row r="116" ht="15">
      <c r="F116" s="50"/>
    </row>
    <row r="117" ht="15">
      <c r="F117" s="50"/>
    </row>
    <row r="118" ht="15">
      <c r="F118" s="50"/>
    </row>
    <row r="119" ht="15">
      <c r="F119" s="50"/>
    </row>
    <row r="120" ht="15">
      <c r="F120" s="50"/>
    </row>
    <row r="121" ht="15">
      <c r="F121" s="50"/>
    </row>
    <row r="122" ht="15">
      <c r="F122" s="50"/>
    </row>
    <row r="123" ht="15">
      <c r="F123" s="50"/>
    </row>
    <row r="124" ht="15">
      <c r="F124" s="50"/>
    </row>
    <row r="125" ht="15">
      <c r="F125" s="50"/>
    </row>
    <row r="126" ht="15">
      <c r="F126" s="50"/>
    </row>
    <row r="127" ht="15">
      <c r="F127" s="50"/>
    </row>
    <row r="128" ht="15">
      <c r="F128" s="50"/>
    </row>
    <row r="129" ht="15">
      <c r="F129" s="50"/>
    </row>
    <row r="130" ht="15">
      <c r="F130" s="50"/>
    </row>
    <row r="131" ht="15">
      <c r="F131" s="50"/>
    </row>
    <row r="132" ht="15">
      <c r="F132" s="50"/>
    </row>
    <row r="133" ht="15">
      <c r="F133" s="50"/>
    </row>
    <row r="134" ht="15">
      <c r="F134" s="50"/>
    </row>
    <row r="135" ht="15">
      <c r="F135" s="50"/>
    </row>
    <row r="136" ht="15">
      <c r="F136" s="50"/>
    </row>
    <row r="137" ht="15">
      <c r="F137" s="50"/>
    </row>
    <row r="138" ht="15">
      <c r="F138" s="50"/>
    </row>
    <row r="139" ht="15">
      <c r="F139" s="50"/>
    </row>
    <row r="140" ht="15">
      <c r="F140" s="50"/>
    </row>
    <row r="141" ht="15">
      <c r="F141" s="50"/>
    </row>
    <row r="142" ht="15">
      <c r="F142" s="50"/>
    </row>
    <row r="143" ht="15">
      <c r="F143" s="50"/>
    </row>
    <row r="144" ht="15">
      <c r="F144" s="50"/>
    </row>
    <row r="145" ht="15">
      <c r="F145" s="50"/>
    </row>
    <row r="146" ht="15">
      <c r="F146" s="50"/>
    </row>
    <row r="147" ht="15">
      <c r="F147" s="50"/>
    </row>
    <row r="148" ht="15">
      <c r="F148" s="50"/>
    </row>
    <row r="149" ht="15">
      <c r="F149" s="50"/>
    </row>
    <row r="150" ht="15">
      <c r="F150" s="50"/>
    </row>
    <row r="151" ht="15">
      <c r="F151" s="50"/>
    </row>
    <row r="152" ht="15">
      <c r="F152" s="50"/>
    </row>
    <row r="153" ht="15">
      <c r="F153" s="50"/>
    </row>
    <row r="154" ht="15">
      <c r="F154" s="50"/>
    </row>
    <row r="155" ht="15">
      <c r="F155" s="50"/>
    </row>
    <row r="156" ht="15">
      <c r="F156" s="50"/>
    </row>
    <row r="157" ht="15">
      <c r="F157" s="50"/>
    </row>
    <row r="158" ht="15">
      <c r="F158" s="50"/>
    </row>
    <row r="159" ht="15">
      <c r="F159" s="50"/>
    </row>
    <row r="160" ht="15">
      <c r="F160" s="50"/>
    </row>
    <row r="161" ht="15">
      <c r="F161" s="50"/>
    </row>
    <row r="162" ht="15">
      <c r="F162" s="50"/>
    </row>
    <row r="163" ht="15">
      <c r="F163" s="50"/>
    </row>
    <row r="164" ht="15">
      <c r="F164" s="50"/>
    </row>
    <row r="165" ht="15">
      <c r="F165" s="50"/>
    </row>
    <row r="166" ht="15">
      <c r="F166" s="50"/>
    </row>
    <row r="167" ht="15">
      <c r="F167" s="50"/>
    </row>
    <row r="168" ht="15">
      <c r="F168" s="50"/>
    </row>
    <row r="169" ht="15">
      <c r="F169" s="50"/>
    </row>
    <row r="170" ht="15">
      <c r="F170" s="50"/>
    </row>
    <row r="171" ht="15">
      <c r="F171" s="50"/>
    </row>
    <row r="172" ht="15">
      <c r="F172" s="50"/>
    </row>
    <row r="173" ht="15">
      <c r="F173" s="50"/>
    </row>
    <row r="174" ht="15">
      <c r="F174" s="50"/>
    </row>
    <row r="175" ht="15">
      <c r="F175" s="50"/>
    </row>
    <row r="176" ht="15">
      <c r="F176" s="50"/>
    </row>
    <row r="177" ht="15">
      <c r="F177" s="50"/>
    </row>
    <row r="178" ht="15">
      <c r="F178" s="50"/>
    </row>
    <row r="179" ht="15">
      <c r="F179" s="50"/>
    </row>
    <row r="180" ht="15">
      <c r="F180" s="50"/>
    </row>
    <row r="181" ht="15">
      <c r="F181" s="50"/>
    </row>
    <row r="182" ht="15">
      <c r="F182" s="50"/>
    </row>
    <row r="183" ht="15">
      <c r="F183" s="50"/>
    </row>
    <row r="184" ht="15">
      <c r="F184" s="50"/>
    </row>
    <row r="185" ht="15">
      <c r="F185" s="50"/>
    </row>
    <row r="186" ht="15">
      <c r="F186" s="50"/>
    </row>
    <row r="187" ht="15">
      <c r="F187" s="50"/>
    </row>
    <row r="188" ht="15">
      <c r="F188" s="50"/>
    </row>
    <row r="189" ht="15">
      <c r="F189" s="50"/>
    </row>
    <row r="190" ht="15">
      <c r="F190" s="50"/>
    </row>
    <row r="191" ht="15">
      <c r="F191" s="50"/>
    </row>
    <row r="192" ht="15">
      <c r="F192" s="50"/>
    </row>
    <row r="193" ht="15">
      <c r="F193" s="50"/>
    </row>
    <row r="194" ht="15">
      <c r="F194" s="50"/>
    </row>
    <row r="195" ht="15">
      <c r="F195" s="50"/>
    </row>
    <row r="196" ht="15">
      <c r="F196" s="50"/>
    </row>
    <row r="197" ht="15">
      <c r="F197" s="50"/>
    </row>
    <row r="198" ht="15">
      <c r="F198" s="50"/>
    </row>
    <row r="199" ht="15">
      <c r="F199" s="50"/>
    </row>
    <row r="200" ht="15">
      <c r="F200" s="50"/>
    </row>
    <row r="201" ht="15">
      <c r="F201" s="50"/>
    </row>
    <row r="202" ht="15">
      <c r="F202" s="50"/>
    </row>
    <row r="203" ht="15">
      <c r="F203" s="50"/>
    </row>
    <row r="204" ht="15">
      <c r="F204" s="50"/>
    </row>
    <row r="205" ht="15">
      <c r="F205" s="50"/>
    </row>
    <row r="206" ht="15">
      <c r="F206" s="50"/>
    </row>
    <row r="207" ht="15">
      <c r="F207" s="50"/>
    </row>
    <row r="208" ht="15">
      <c r="F208" s="50"/>
    </row>
    <row r="209" ht="15">
      <c r="F209" s="50"/>
    </row>
    <row r="210" ht="15">
      <c r="F210" s="50"/>
    </row>
    <row r="211" ht="15">
      <c r="F211" s="50"/>
    </row>
    <row r="212" ht="15">
      <c r="F212" s="50"/>
    </row>
    <row r="213" ht="15">
      <c r="F213" s="50"/>
    </row>
    <row r="214" ht="15">
      <c r="F214" s="50"/>
    </row>
    <row r="215" ht="15">
      <c r="F215" s="50"/>
    </row>
    <row r="216" ht="15">
      <c r="F216" s="50"/>
    </row>
    <row r="217" ht="15">
      <c r="F217" s="50"/>
    </row>
    <row r="218" ht="15">
      <c r="F218" s="50"/>
    </row>
    <row r="219" ht="15">
      <c r="F219" s="50"/>
    </row>
    <row r="220" ht="15">
      <c r="F220" s="50"/>
    </row>
    <row r="221" ht="15">
      <c r="F221" s="50"/>
    </row>
    <row r="222" ht="15">
      <c r="F222" s="50"/>
    </row>
    <row r="223" ht="15">
      <c r="F223" s="50"/>
    </row>
    <row r="224" ht="15">
      <c r="F224" s="50"/>
    </row>
    <row r="225" ht="15">
      <c r="F225" s="50"/>
    </row>
    <row r="226" ht="15">
      <c r="F226" s="50"/>
    </row>
    <row r="227" ht="15">
      <c r="F227" s="50"/>
    </row>
    <row r="228" ht="15">
      <c r="F228" s="50"/>
    </row>
    <row r="229" ht="15">
      <c r="F229" s="50"/>
    </row>
    <row r="230" ht="15">
      <c r="F230" s="50"/>
    </row>
    <row r="231" ht="15">
      <c r="F231" s="50"/>
    </row>
    <row r="232" ht="15">
      <c r="F232" s="50"/>
    </row>
    <row r="233" ht="15">
      <c r="F233" s="50"/>
    </row>
    <row r="234" ht="15">
      <c r="F234" s="50"/>
    </row>
    <row r="235" ht="15">
      <c r="F235" s="50"/>
    </row>
    <row r="236" ht="15">
      <c r="F236" s="50"/>
    </row>
    <row r="237" ht="15">
      <c r="F237" s="50"/>
    </row>
    <row r="238" ht="15">
      <c r="F238" s="50"/>
    </row>
    <row r="239" ht="15">
      <c r="F239" s="50"/>
    </row>
    <row r="240" ht="15">
      <c r="F240" s="50"/>
    </row>
    <row r="241" ht="15">
      <c r="F241" s="50"/>
    </row>
    <row r="242" ht="15">
      <c r="F242" s="50"/>
    </row>
    <row r="243" ht="15">
      <c r="F243" s="50"/>
    </row>
    <row r="244" ht="15">
      <c r="F244" s="50"/>
    </row>
    <row r="245" ht="15">
      <c r="F245" s="50"/>
    </row>
    <row r="246" ht="15">
      <c r="F246" s="50"/>
    </row>
    <row r="247" ht="15">
      <c r="F247" s="50"/>
    </row>
    <row r="248" ht="15">
      <c r="F248" s="50"/>
    </row>
    <row r="249" ht="15">
      <c r="F249" s="50"/>
    </row>
    <row r="250" ht="15">
      <c r="F250" s="50"/>
    </row>
    <row r="251" ht="15">
      <c r="F251" s="50"/>
    </row>
    <row r="252" ht="15">
      <c r="F252" s="50"/>
    </row>
    <row r="253" ht="15">
      <c r="F253" s="50"/>
    </row>
    <row r="254" ht="15">
      <c r="F254" s="50"/>
    </row>
    <row r="255" ht="15">
      <c r="F255" s="50"/>
    </row>
    <row r="256" ht="15">
      <c r="F256" s="50"/>
    </row>
    <row r="257" ht="15">
      <c r="F257" s="50"/>
    </row>
    <row r="258" ht="15">
      <c r="F258" s="50"/>
    </row>
    <row r="259" ht="15">
      <c r="F259" s="50"/>
    </row>
    <row r="260" ht="15">
      <c r="F260" s="50"/>
    </row>
    <row r="261" ht="15">
      <c r="F261" s="50"/>
    </row>
    <row r="262" ht="15">
      <c r="F262" s="50"/>
    </row>
    <row r="263" ht="15">
      <c r="F263" s="50"/>
    </row>
    <row r="264" ht="15">
      <c r="F264" s="50"/>
    </row>
    <row r="265" ht="15">
      <c r="F265" s="50"/>
    </row>
    <row r="266" ht="15">
      <c r="F266" s="50"/>
    </row>
    <row r="267" ht="15">
      <c r="F267" s="50"/>
    </row>
    <row r="268" ht="15">
      <c r="F268" s="50"/>
    </row>
    <row r="269" ht="15">
      <c r="F269" s="50"/>
    </row>
    <row r="270" ht="15">
      <c r="F270" s="50"/>
    </row>
    <row r="271" ht="15">
      <c r="F271" s="50"/>
    </row>
    <row r="272" ht="15">
      <c r="F272" s="50"/>
    </row>
    <row r="273" ht="15">
      <c r="F273" s="50"/>
    </row>
    <row r="274" ht="15">
      <c r="F274" s="50"/>
    </row>
    <row r="275" ht="15">
      <c r="F275" s="50"/>
    </row>
    <row r="276" ht="15">
      <c r="F276" s="50"/>
    </row>
    <row r="277" ht="15">
      <c r="F277" s="50"/>
    </row>
    <row r="278" ht="15">
      <c r="F278" s="50"/>
    </row>
    <row r="279" ht="15">
      <c r="F279" s="50"/>
    </row>
    <row r="280" ht="15">
      <c r="F280" s="50"/>
    </row>
    <row r="281" ht="15">
      <c r="F281" s="50"/>
    </row>
    <row r="282" ht="15">
      <c r="F282" s="50"/>
    </row>
    <row r="283" ht="15">
      <c r="F283" s="50"/>
    </row>
    <row r="284" ht="15">
      <c r="F284" s="50"/>
    </row>
    <row r="285" ht="15">
      <c r="F285" s="50"/>
    </row>
    <row r="286" ht="15">
      <c r="F286" s="50"/>
    </row>
    <row r="287" ht="15">
      <c r="F287" s="50"/>
    </row>
    <row r="288" ht="15">
      <c r="F288" s="50"/>
    </row>
    <row r="289" ht="15">
      <c r="F289" s="50"/>
    </row>
    <row r="290" ht="15">
      <c r="F290" s="50"/>
    </row>
    <row r="291" ht="15">
      <c r="F291" s="50"/>
    </row>
    <row r="292" ht="15">
      <c r="F292" s="50"/>
    </row>
  </sheetData>
  <sheetProtection selectLockedCells="1"/>
  <mergeCells count="32">
    <mergeCell ref="B20:E20"/>
    <mergeCell ref="G20:J20"/>
    <mergeCell ref="L20:O20"/>
    <mergeCell ref="Q20:T20"/>
    <mergeCell ref="B2:C2"/>
    <mergeCell ref="G2:H2"/>
    <mergeCell ref="L2:M2"/>
    <mergeCell ref="Q2:R2"/>
    <mergeCell ref="B12:C12"/>
    <mergeCell ref="G12:H12"/>
    <mergeCell ref="B22:C22"/>
    <mergeCell ref="G22:H22"/>
    <mergeCell ref="L22:M22"/>
    <mergeCell ref="Q22:R22"/>
    <mergeCell ref="B30:E30"/>
    <mergeCell ref="G30:J30"/>
    <mergeCell ref="L12:M12"/>
    <mergeCell ref="Q12:R12"/>
    <mergeCell ref="L10:O10"/>
    <mergeCell ref="Q10:T10"/>
    <mergeCell ref="L32:M32"/>
    <mergeCell ref="Q32:R32"/>
    <mergeCell ref="B10:E10"/>
    <mergeCell ref="G10:J10"/>
    <mergeCell ref="L40:O40"/>
    <mergeCell ref="Q40:T40"/>
    <mergeCell ref="B32:C32"/>
    <mergeCell ref="G32:H32"/>
    <mergeCell ref="L30:O30"/>
    <mergeCell ref="Q30:T30"/>
    <mergeCell ref="B40:E40"/>
    <mergeCell ref="G40:J40"/>
  </mergeCells>
  <printOptions/>
  <pageMargins left="0.13" right="0.13" top="0.49" bottom="0.2" header="0.42" footer="0.2"/>
  <pageSetup horizontalDpi="600" verticalDpi="600" orientation="landscape" paperSize="1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1">
    <tabColor indexed="10"/>
  </sheetPr>
  <dimension ref="A1:AA56"/>
  <sheetViews>
    <sheetView zoomScalePageLayoutView="0" workbookViewId="0" topLeftCell="A29">
      <selection activeCell="P53" sqref="P53"/>
    </sheetView>
  </sheetViews>
  <sheetFormatPr defaultColWidth="9.00390625" defaultRowHeight="13.5"/>
  <cols>
    <col min="1" max="1" width="4.50390625" style="1" bestFit="1" customWidth="1"/>
    <col min="2" max="2" width="12.25390625" style="1" bestFit="1" customWidth="1"/>
    <col min="3" max="3" width="23.50390625" style="1" bestFit="1" customWidth="1"/>
    <col min="4" max="4" width="9.00390625" style="1" bestFit="1" customWidth="1"/>
    <col min="5" max="6" width="5.25390625" style="1" bestFit="1" customWidth="1"/>
    <col min="7" max="7" width="3.375" style="1" bestFit="1" customWidth="1"/>
    <col min="8" max="8" width="6.875" style="1" bestFit="1" customWidth="1"/>
    <col min="9" max="9" width="11.75390625" style="1" bestFit="1" customWidth="1"/>
    <col min="10" max="10" width="8.875" style="1" bestFit="1" customWidth="1"/>
    <col min="11" max="11" width="5.25390625" style="1" bestFit="1" customWidth="1"/>
    <col min="12" max="12" width="2.50390625" style="1" bestFit="1" customWidth="1"/>
    <col min="13" max="13" width="3.375" style="1" bestFit="1" customWidth="1"/>
    <col min="14" max="15" width="4.50390625" style="1" bestFit="1" customWidth="1"/>
    <col min="16" max="16" width="10.50390625" style="1" bestFit="1" customWidth="1"/>
    <col min="17" max="17" width="2.50390625" style="1" bestFit="1" customWidth="1"/>
    <col min="18" max="18" width="13.00390625" style="1" customWidth="1"/>
    <col min="19" max="19" width="8.125" style="1" customWidth="1"/>
    <col min="20" max="20" width="14.375" style="1" bestFit="1" customWidth="1"/>
    <col min="21" max="21" width="14.375" style="1" customWidth="1"/>
    <col min="22" max="22" width="2.50390625" style="1" bestFit="1" customWidth="1"/>
    <col min="23" max="23" width="4.75390625" style="1" bestFit="1" customWidth="1"/>
    <col min="24" max="24" width="4.50390625" style="1" bestFit="1" customWidth="1"/>
    <col min="25" max="25" width="3.50390625" style="1" bestFit="1" customWidth="1"/>
    <col min="26" max="26" width="9.00390625" style="1" customWidth="1"/>
    <col min="27" max="27" width="12.375" style="1" customWidth="1"/>
    <col min="28" max="16384" width="9.00390625" style="1" customWidth="1"/>
  </cols>
  <sheetData>
    <row r="1" spans="1:18" ht="13.5">
      <c r="A1" s="1">
        <v>101</v>
      </c>
      <c r="B1" s="1" t="str">
        <f aca="true" t="shared" si="0" ref="B1:B33">D1&amp;A1</f>
        <v>0101</v>
      </c>
      <c r="C1" s="1">
        <f>'入力用紙'!$E$5</f>
        <v>0</v>
      </c>
      <c r="D1" s="1">
        <f>'入力用紙'!$J$5</f>
        <v>0</v>
      </c>
      <c r="E1" s="1">
        <f>'入力用紙'!$E$8</f>
        <v>0</v>
      </c>
      <c r="F1" s="1">
        <f>'入力用紙'!$F$8</f>
        <v>0</v>
      </c>
      <c r="G1" s="1" t="s">
        <v>52</v>
      </c>
      <c r="H1" s="1">
        <f>'入力用紙'!Q12</f>
        <v>0</v>
      </c>
      <c r="I1" s="1" t="str">
        <f>'入力用紙'!D12</f>
        <v>先鋒</v>
      </c>
      <c r="J1" s="1">
        <f>'入力用紙'!E12</f>
        <v>0</v>
      </c>
      <c r="K1" s="1">
        <f>'入力用紙'!F12</f>
        <v>0</v>
      </c>
      <c r="L1" s="1">
        <f>'入力用紙'!H12</f>
        <v>0</v>
      </c>
      <c r="M1" s="1">
        <f>'入力用紙'!J12</f>
        <v>0</v>
      </c>
      <c r="N1" s="1">
        <f>'入力用紙'!L12</f>
        <v>0</v>
      </c>
      <c r="O1" s="1">
        <f>'入力用紙'!N12</f>
        <v>0</v>
      </c>
      <c r="P1" s="12">
        <f>'入力用紙'!P12</f>
        <v>0</v>
      </c>
      <c r="Q1" s="1">
        <f>'入力用紙'!$Q12</f>
        <v>0</v>
      </c>
      <c r="R1" s="1">
        <f>'入力用紙'!G12</f>
        <v>0</v>
      </c>
    </row>
    <row r="2" spans="1:18" ht="13.5">
      <c r="A2" s="1">
        <v>102</v>
      </c>
      <c r="B2" s="1" t="str">
        <f t="shared" si="0"/>
        <v>0102</v>
      </c>
      <c r="C2" s="1">
        <f>'入力用紙'!$E$5</f>
        <v>0</v>
      </c>
      <c r="D2" s="1">
        <f>'入力用紙'!$J$5</f>
        <v>0</v>
      </c>
      <c r="E2" s="1">
        <f>'入力用紙'!$E$8</f>
        <v>0</v>
      </c>
      <c r="F2" s="1">
        <f>'入力用紙'!$F$8</f>
        <v>0</v>
      </c>
      <c r="G2" s="1" t="s">
        <v>52</v>
      </c>
      <c r="H2" s="1">
        <f>'入力用紙'!Q13</f>
        <v>0</v>
      </c>
      <c r="I2" s="1" t="str">
        <f>'入力用紙'!D13</f>
        <v>次鋒</v>
      </c>
      <c r="J2" s="1">
        <f>'入力用紙'!E13</f>
        <v>0</v>
      </c>
      <c r="K2" s="1">
        <f>'入力用紙'!F13</f>
        <v>0</v>
      </c>
      <c r="L2" s="1">
        <f>'入力用紙'!H13</f>
        <v>0</v>
      </c>
      <c r="M2" s="1">
        <f>'入力用紙'!J13</f>
        <v>0</v>
      </c>
      <c r="N2" s="1">
        <f>'入力用紙'!L13</f>
        <v>0</v>
      </c>
      <c r="O2" s="1">
        <f>'入力用紙'!N13</f>
        <v>0</v>
      </c>
      <c r="P2" s="12">
        <f>'入力用紙'!P13</f>
        <v>0</v>
      </c>
      <c r="Q2" s="1">
        <f>'入力用紙'!$Q13</f>
        <v>0</v>
      </c>
      <c r="R2" s="1">
        <f>'入力用紙'!G13</f>
        <v>0</v>
      </c>
    </row>
    <row r="3" spans="1:18" ht="13.5">
      <c r="A3" s="1">
        <v>103</v>
      </c>
      <c r="B3" s="1" t="str">
        <f t="shared" si="0"/>
        <v>0103</v>
      </c>
      <c r="C3" s="1">
        <f>'入力用紙'!$E$5</f>
        <v>0</v>
      </c>
      <c r="D3" s="1">
        <f>'入力用紙'!$J$5</f>
        <v>0</v>
      </c>
      <c r="E3" s="1">
        <f>'入力用紙'!$E$8</f>
        <v>0</v>
      </c>
      <c r="F3" s="1">
        <f>'入力用紙'!$F$8</f>
        <v>0</v>
      </c>
      <c r="G3" s="1" t="s">
        <v>52</v>
      </c>
      <c r="H3" s="1">
        <f>'入力用紙'!Q14</f>
        <v>0</v>
      </c>
      <c r="I3" s="1" t="str">
        <f>'入力用紙'!D14</f>
        <v>中堅</v>
      </c>
      <c r="J3" s="1">
        <f>'入力用紙'!E14</f>
        <v>0</v>
      </c>
      <c r="K3" s="1">
        <f>'入力用紙'!F14</f>
        <v>0</v>
      </c>
      <c r="L3" s="1">
        <f>'入力用紙'!H14</f>
        <v>0</v>
      </c>
      <c r="M3" s="1">
        <f>'入力用紙'!J14</f>
        <v>0</v>
      </c>
      <c r="N3" s="1">
        <f>'入力用紙'!L14</f>
        <v>0</v>
      </c>
      <c r="O3" s="1">
        <f>'入力用紙'!N14</f>
        <v>0</v>
      </c>
      <c r="P3" s="12">
        <f>'入力用紙'!P14</f>
        <v>0</v>
      </c>
      <c r="Q3" s="1">
        <f>'入力用紙'!$Q14</f>
        <v>0</v>
      </c>
      <c r="R3" s="1">
        <f>'入力用紙'!G14</f>
        <v>0</v>
      </c>
    </row>
    <row r="4" spans="1:18" ht="13.5">
      <c r="A4" s="1">
        <v>104</v>
      </c>
      <c r="B4" s="1" t="str">
        <f t="shared" si="0"/>
        <v>0104</v>
      </c>
      <c r="C4" s="1">
        <f>'入力用紙'!$E$5</f>
        <v>0</v>
      </c>
      <c r="D4" s="1">
        <f>'入力用紙'!$J$5</f>
        <v>0</v>
      </c>
      <c r="E4" s="1">
        <f>'入力用紙'!$E$8</f>
        <v>0</v>
      </c>
      <c r="F4" s="1">
        <f>'入力用紙'!$F$8</f>
        <v>0</v>
      </c>
      <c r="G4" s="1" t="s">
        <v>52</v>
      </c>
      <c r="H4" s="1">
        <f>'入力用紙'!Q15</f>
        <v>0</v>
      </c>
      <c r="I4" s="1" t="str">
        <f>'入力用紙'!D15</f>
        <v>副将</v>
      </c>
      <c r="J4" s="1">
        <f>'入力用紙'!E15</f>
        <v>0</v>
      </c>
      <c r="K4" s="1">
        <f>'入力用紙'!F15</f>
        <v>0</v>
      </c>
      <c r="L4" s="1">
        <f>'入力用紙'!H15</f>
        <v>0</v>
      </c>
      <c r="M4" s="1">
        <f>'入力用紙'!J15</f>
        <v>0</v>
      </c>
      <c r="N4" s="1">
        <f>'入力用紙'!L15</f>
        <v>0</v>
      </c>
      <c r="O4" s="1">
        <f>'入力用紙'!N15</f>
        <v>0</v>
      </c>
      <c r="P4" s="12">
        <f>'入力用紙'!P15</f>
        <v>0</v>
      </c>
      <c r="Q4" s="1">
        <f>'入力用紙'!$Q15</f>
        <v>0</v>
      </c>
      <c r="R4" s="1">
        <f>'入力用紙'!G15</f>
        <v>0</v>
      </c>
    </row>
    <row r="5" spans="1:18" ht="13.5">
      <c r="A5" s="1">
        <v>105</v>
      </c>
      <c r="B5" s="1" t="str">
        <f t="shared" si="0"/>
        <v>0105</v>
      </c>
      <c r="C5" s="1">
        <f>'入力用紙'!$E$5</f>
        <v>0</v>
      </c>
      <c r="D5" s="1">
        <f>'入力用紙'!$J$5</f>
        <v>0</v>
      </c>
      <c r="E5" s="1">
        <f>'入力用紙'!$E$8</f>
        <v>0</v>
      </c>
      <c r="F5" s="1">
        <f>'入力用紙'!$F$8</f>
        <v>0</v>
      </c>
      <c r="G5" s="1" t="s">
        <v>52</v>
      </c>
      <c r="H5" s="1">
        <f>'入力用紙'!Q16</f>
        <v>0</v>
      </c>
      <c r="I5" s="1" t="str">
        <f>'入力用紙'!D16</f>
        <v>大将</v>
      </c>
      <c r="J5" s="1">
        <f>'入力用紙'!E16</f>
        <v>0</v>
      </c>
      <c r="K5" s="1">
        <f>'入力用紙'!F16</f>
        <v>0</v>
      </c>
      <c r="L5" s="1">
        <f>'入力用紙'!H16</f>
        <v>0</v>
      </c>
      <c r="M5" s="1">
        <f>'入力用紙'!J16</f>
        <v>0</v>
      </c>
      <c r="N5" s="1">
        <f>'入力用紙'!L16</f>
        <v>0</v>
      </c>
      <c r="O5" s="1">
        <f>'入力用紙'!N16</f>
        <v>0</v>
      </c>
      <c r="P5" s="12">
        <f>'入力用紙'!P16</f>
        <v>0</v>
      </c>
      <c r="Q5" s="1">
        <f>'入力用紙'!$Q16</f>
        <v>0</v>
      </c>
      <c r="R5" s="1">
        <f>'入力用紙'!G16</f>
        <v>0</v>
      </c>
    </row>
    <row r="6" spans="1:18" ht="13.5">
      <c r="A6" s="1">
        <v>106</v>
      </c>
      <c r="B6" s="1" t="str">
        <f t="shared" si="0"/>
        <v>0106</v>
      </c>
      <c r="C6" s="1">
        <f>'入力用紙'!$E$5</f>
        <v>0</v>
      </c>
      <c r="D6" s="1">
        <f>'入力用紙'!$J$5</f>
        <v>0</v>
      </c>
      <c r="E6" s="1">
        <f>'入力用紙'!$E$8</f>
        <v>0</v>
      </c>
      <c r="F6" s="1">
        <f>'入力用紙'!$F$8</f>
        <v>0</v>
      </c>
      <c r="G6" s="1" t="s">
        <v>52</v>
      </c>
      <c r="H6" s="1">
        <f>'入力用紙'!Q17</f>
        <v>0</v>
      </c>
      <c r="I6" s="1" t="str">
        <f>'入力用紙'!D17</f>
        <v>補欠</v>
      </c>
      <c r="J6" s="1">
        <f>'入力用紙'!E17</f>
        <v>0</v>
      </c>
      <c r="K6" s="1">
        <f>'入力用紙'!F17</f>
        <v>0</v>
      </c>
      <c r="L6" s="1">
        <f>'入力用紙'!H17</f>
        <v>0</v>
      </c>
      <c r="M6" s="1">
        <f>'入力用紙'!J17</f>
        <v>0</v>
      </c>
      <c r="N6" s="1">
        <f>'入力用紙'!L17</f>
        <v>0</v>
      </c>
      <c r="O6" s="1">
        <f>'入力用紙'!N17</f>
        <v>0</v>
      </c>
      <c r="P6" s="12">
        <f>'入力用紙'!P17</f>
        <v>0</v>
      </c>
      <c r="Q6" s="1">
        <f>'入力用紙'!$Q17</f>
        <v>0</v>
      </c>
      <c r="R6" s="1">
        <f>'入力用紙'!G17</f>
        <v>0</v>
      </c>
    </row>
    <row r="7" spans="1:18" ht="13.5">
      <c r="A7" s="1">
        <v>107</v>
      </c>
      <c r="B7" s="1" t="str">
        <f t="shared" si="0"/>
        <v>0107</v>
      </c>
      <c r="C7" s="1">
        <f>'入力用紙'!$E$5</f>
        <v>0</v>
      </c>
      <c r="D7" s="1">
        <f>'入力用紙'!$J$5</f>
        <v>0</v>
      </c>
      <c r="E7" s="1">
        <f>'入力用紙'!$E$8</f>
        <v>0</v>
      </c>
      <c r="F7" s="1">
        <f>'入力用紙'!$F$8</f>
        <v>0</v>
      </c>
      <c r="G7" s="1" t="s">
        <v>52</v>
      </c>
      <c r="H7" s="1">
        <f>'入力用紙'!Q18</f>
        <v>0</v>
      </c>
      <c r="I7" s="1" t="str">
        <f>'入力用紙'!D18</f>
        <v>補欠</v>
      </c>
      <c r="J7" s="1">
        <f>'入力用紙'!E18</f>
        <v>0</v>
      </c>
      <c r="K7" s="1">
        <f>'入力用紙'!F18</f>
        <v>0</v>
      </c>
      <c r="L7" s="1">
        <f>'入力用紙'!H18</f>
        <v>0</v>
      </c>
      <c r="M7" s="1">
        <f>'入力用紙'!J18</f>
        <v>0</v>
      </c>
      <c r="N7" s="1">
        <f>'入力用紙'!L18</f>
        <v>0</v>
      </c>
      <c r="O7" s="1">
        <f>'入力用紙'!N18</f>
        <v>0</v>
      </c>
      <c r="P7" s="12">
        <f>'入力用紙'!P18</f>
        <v>0</v>
      </c>
      <c r="Q7" s="1">
        <f>'入力用紙'!$Q18</f>
        <v>0</v>
      </c>
      <c r="R7" s="1">
        <f>'入力用紙'!G18</f>
        <v>0</v>
      </c>
    </row>
    <row r="8" spans="1:18" ht="13.5">
      <c r="A8" s="1">
        <v>108</v>
      </c>
      <c r="B8" s="1" t="str">
        <f t="shared" si="0"/>
        <v>0108</v>
      </c>
      <c r="C8" s="1">
        <f>'入力用紙'!$E$5</f>
        <v>0</v>
      </c>
      <c r="D8" s="1">
        <f>'入力用紙'!$J$5</f>
        <v>0</v>
      </c>
      <c r="E8" s="1">
        <f>'入力用紙'!$E$8</f>
        <v>0</v>
      </c>
      <c r="F8" s="1">
        <f>'入力用紙'!$F$8</f>
        <v>0</v>
      </c>
      <c r="G8" s="1" t="s">
        <v>52</v>
      </c>
      <c r="H8" s="1" t="s">
        <v>57</v>
      </c>
      <c r="I8" s="1" t="str">
        <f>'入力用紙'!D19</f>
        <v>マネージャー</v>
      </c>
      <c r="J8" s="1">
        <f>'入力用紙'!E19</f>
        <v>0</v>
      </c>
      <c r="K8" s="1">
        <f>'入力用紙'!F19</f>
        <v>0</v>
      </c>
      <c r="L8" s="1">
        <f>'入力用紙'!H19</f>
        <v>0</v>
      </c>
      <c r="M8" s="1">
        <f>'入力用紙'!J19</f>
        <v>0</v>
      </c>
      <c r="N8" s="1">
        <f>'入力用紙'!L19</f>
        <v>0</v>
      </c>
      <c r="O8" s="1">
        <f>'入力用紙'!N19</f>
        <v>0</v>
      </c>
      <c r="P8" s="12">
        <f>'入力用紙'!P19</f>
        <v>0</v>
      </c>
      <c r="Q8" s="1">
        <f>'入力用紙'!$Q19</f>
        <v>0</v>
      </c>
      <c r="R8" s="1">
        <f>'入力用紙'!G19</f>
        <v>0</v>
      </c>
    </row>
    <row r="9" spans="1:18" ht="13.5">
      <c r="A9" s="1">
        <v>109</v>
      </c>
      <c r="B9" s="1" t="str">
        <f>D9&amp;A9</f>
        <v>0109</v>
      </c>
      <c r="C9" s="1">
        <f>'入力用紙'!$E$5</f>
        <v>0</v>
      </c>
      <c r="D9" s="1">
        <f>'入力用紙'!$J$5</f>
        <v>0</v>
      </c>
      <c r="E9" s="1">
        <f>'入力用紙'!$E$8</f>
        <v>0</v>
      </c>
      <c r="F9" s="1">
        <f>'入力用紙'!$F$8</f>
        <v>0</v>
      </c>
      <c r="G9" s="1" t="s">
        <v>52</v>
      </c>
      <c r="H9" s="1">
        <f>'入力用紙'!Q24</f>
        <v>0</v>
      </c>
      <c r="I9" s="1" t="str">
        <f>'入力用紙'!D24</f>
        <v>先鋒</v>
      </c>
      <c r="J9" s="1">
        <f>'入力用紙'!E24</f>
        <v>0</v>
      </c>
      <c r="K9" s="1">
        <f>'入力用紙'!F24</f>
        <v>0</v>
      </c>
      <c r="L9" s="1">
        <f>'入力用紙'!H24</f>
        <v>0</v>
      </c>
      <c r="M9" s="1">
        <f>'入力用紙'!J24</f>
        <v>0</v>
      </c>
      <c r="N9" s="1">
        <f>'入力用紙'!L24</f>
        <v>0</v>
      </c>
      <c r="O9" s="1">
        <f>'入力用紙'!N24</f>
        <v>0</v>
      </c>
      <c r="P9" s="12">
        <f>'入力用紙'!P24</f>
        <v>0</v>
      </c>
      <c r="Q9" s="1">
        <f>'入力用紙'!$Q24</f>
        <v>0</v>
      </c>
      <c r="R9" s="1">
        <f>'入力用紙'!G24</f>
        <v>0</v>
      </c>
    </row>
    <row r="10" spans="1:18" ht="13.5">
      <c r="A10" s="1">
        <v>110</v>
      </c>
      <c r="B10" s="1" t="str">
        <f>D10&amp;A10</f>
        <v>0110</v>
      </c>
      <c r="C10" s="1">
        <f>'入力用紙'!$E$5</f>
        <v>0</v>
      </c>
      <c r="D10" s="1">
        <f>'入力用紙'!$J$5</f>
        <v>0</v>
      </c>
      <c r="E10" s="1">
        <f>'入力用紙'!$E$8</f>
        <v>0</v>
      </c>
      <c r="F10" s="1">
        <f>'入力用紙'!$F$8</f>
        <v>0</v>
      </c>
      <c r="G10" s="1" t="s">
        <v>52</v>
      </c>
      <c r="H10" s="1">
        <f>'入力用紙'!Q25</f>
        <v>0</v>
      </c>
      <c r="I10" s="1" t="str">
        <f>'入力用紙'!D25</f>
        <v>中堅</v>
      </c>
      <c r="J10" s="1">
        <f>'入力用紙'!E25</f>
        <v>0</v>
      </c>
      <c r="K10" s="1">
        <f>'入力用紙'!F25</f>
        <v>0</v>
      </c>
      <c r="L10" s="1">
        <f>'入力用紙'!H25</f>
        <v>0</v>
      </c>
      <c r="M10" s="1">
        <f>'入力用紙'!J25</f>
        <v>0</v>
      </c>
      <c r="N10" s="1">
        <f>'入力用紙'!L25</f>
        <v>0</v>
      </c>
      <c r="O10" s="1">
        <f>'入力用紙'!N25</f>
        <v>0</v>
      </c>
      <c r="P10" s="12">
        <f>'入力用紙'!P25</f>
        <v>0</v>
      </c>
      <c r="Q10" s="1">
        <f>'入力用紙'!$Q25</f>
        <v>0</v>
      </c>
      <c r="R10" s="1">
        <f>'入力用紙'!G25</f>
        <v>0</v>
      </c>
    </row>
    <row r="11" spans="1:18" ht="13.5">
      <c r="A11" s="1">
        <v>111</v>
      </c>
      <c r="B11" s="1" t="str">
        <f>D11&amp;A11</f>
        <v>0111</v>
      </c>
      <c r="C11" s="1">
        <f>'入力用紙'!$E$5</f>
        <v>0</v>
      </c>
      <c r="D11" s="1">
        <f>'入力用紙'!$J$5</f>
        <v>0</v>
      </c>
      <c r="E11" s="1">
        <f>'入力用紙'!$E$8</f>
        <v>0</v>
      </c>
      <c r="F11" s="1">
        <f>'入力用紙'!$F$8</f>
        <v>0</v>
      </c>
      <c r="G11" s="1" t="s">
        <v>52</v>
      </c>
      <c r="H11" s="1">
        <f>'入力用紙'!Q26</f>
        <v>0</v>
      </c>
      <c r="I11" s="1" t="str">
        <f>'入力用紙'!D26</f>
        <v>大将</v>
      </c>
      <c r="J11" s="1">
        <f>'入力用紙'!E26</f>
        <v>0</v>
      </c>
      <c r="K11" s="1">
        <f>'入力用紙'!F26</f>
        <v>0</v>
      </c>
      <c r="L11" s="1">
        <f>'入力用紙'!H26</f>
        <v>0</v>
      </c>
      <c r="M11" s="1">
        <f>'入力用紙'!J26</f>
        <v>0</v>
      </c>
      <c r="N11" s="1">
        <f>'入力用紙'!L26</f>
        <v>0</v>
      </c>
      <c r="O11" s="1">
        <f>'入力用紙'!N26</f>
        <v>0</v>
      </c>
      <c r="P11" s="12">
        <f>'入力用紙'!P26</f>
        <v>0</v>
      </c>
      <c r="Q11" s="1">
        <f>'入力用紙'!$Q26</f>
        <v>0</v>
      </c>
      <c r="R11" s="1">
        <f>'入力用紙'!G26</f>
        <v>0</v>
      </c>
    </row>
    <row r="12" spans="1:18" ht="13.5">
      <c r="A12" s="1">
        <v>112</v>
      </c>
      <c r="B12" s="1" t="str">
        <f>D12&amp;A12</f>
        <v>0112</v>
      </c>
      <c r="C12" s="1">
        <f>'入力用紙'!$E$5</f>
        <v>0</v>
      </c>
      <c r="D12" s="1">
        <f>'入力用紙'!$J$5</f>
        <v>0</v>
      </c>
      <c r="E12" s="1">
        <f>'入力用紙'!$E$8</f>
        <v>0</v>
      </c>
      <c r="F12" s="1">
        <f>'入力用紙'!$F$8</f>
        <v>0</v>
      </c>
      <c r="G12" s="1" t="s">
        <v>52</v>
      </c>
      <c r="H12" s="1">
        <f>'入力用紙'!Q27</f>
        <v>0</v>
      </c>
      <c r="I12" s="1" t="str">
        <f>'入力用紙'!D27</f>
        <v>補欠</v>
      </c>
      <c r="J12" s="1">
        <f>'入力用紙'!E27</f>
        <v>0</v>
      </c>
      <c r="K12" s="1">
        <f>'入力用紙'!F27</f>
        <v>0</v>
      </c>
      <c r="L12" s="1">
        <f>'入力用紙'!H27</f>
        <v>0</v>
      </c>
      <c r="M12" s="1">
        <f>'入力用紙'!J27</f>
        <v>0</v>
      </c>
      <c r="N12" s="1">
        <f>'入力用紙'!L27</f>
        <v>0</v>
      </c>
      <c r="O12" s="1">
        <f>'入力用紙'!N27</f>
        <v>0</v>
      </c>
      <c r="P12" s="12">
        <f>'入力用紙'!P27</f>
        <v>0</v>
      </c>
      <c r="Q12" s="1">
        <f>'入力用紙'!$Q27</f>
        <v>0</v>
      </c>
      <c r="R12" s="1">
        <f>'入力用紙'!G27</f>
        <v>0</v>
      </c>
    </row>
    <row r="13" spans="1:18" ht="13.5">
      <c r="A13" s="1">
        <v>113</v>
      </c>
      <c r="B13" s="1" t="str">
        <f>D13&amp;A13</f>
        <v>0113</v>
      </c>
      <c r="C13" s="1">
        <f>'入力用紙'!$E$5</f>
        <v>0</v>
      </c>
      <c r="D13" s="1">
        <f>'入力用紙'!$J$5</f>
        <v>0</v>
      </c>
      <c r="E13" s="1">
        <f>'入力用紙'!$E$8</f>
        <v>0</v>
      </c>
      <c r="F13" s="1">
        <f>'入力用紙'!$F$8</f>
        <v>0</v>
      </c>
      <c r="G13" s="1" t="s">
        <v>52</v>
      </c>
      <c r="H13" s="1" t="s">
        <v>57</v>
      </c>
      <c r="I13" s="1" t="str">
        <f>'入力用紙'!D28</f>
        <v>マネージャー</v>
      </c>
      <c r="J13" s="1">
        <f>'入力用紙'!E28</f>
        <v>0</v>
      </c>
      <c r="K13" s="1">
        <f>'入力用紙'!F28</f>
        <v>0</v>
      </c>
      <c r="L13" s="1">
        <f>'入力用紙'!H28</f>
        <v>0</v>
      </c>
      <c r="M13" s="1">
        <f>'入力用紙'!J28</f>
        <v>0</v>
      </c>
      <c r="N13" s="1">
        <f>'入力用紙'!L28</f>
        <v>0</v>
      </c>
      <c r="O13" s="1">
        <f>'入力用紙'!N28</f>
        <v>0</v>
      </c>
      <c r="P13" s="12">
        <f>'入力用紙'!P28</f>
        <v>0</v>
      </c>
      <c r="Q13" s="1">
        <f>'入力用紙'!$Q28</f>
        <v>0</v>
      </c>
      <c r="R13" s="1">
        <f>'入力用紙'!G28</f>
        <v>0</v>
      </c>
    </row>
    <row r="14" spans="1:18" ht="13.5">
      <c r="A14" s="1">
        <v>114</v>
      </c>
      <c r="B14" s="1" t="str">
        <f t="shared" si="0"/>
        <v>0114</v>
      </c>
      <c r="C14" s="1">
        <f>'入力用紙'!$E$5</f>
        <v>0</v>
      </c>
      <c r="D14" s="1">
        <f>'入力用紙'!$J$5</f>
        <v>0</v>
      </c>
      <c r="E14" s="1">
        <f>'入力用紙'!$E$8</f>
        <v>0</v>
      </c>
      <c r="F14" s="1">
        <f>'入力用紙'!$F$8</f>
        <v>0</v>
      </c>
      <c r="G14" s="1" t="s">
        <v>52</v>
      </c>
      <c r="H14" s="1" t="s">
        <v>56</v>
      </c>
      <c r="I14" s="1">
        <f>'入力用紙'!D33</f>
        <v>0</v>
      </c>
      <c r="J14" s="1">
        <f>'入力用紙'!E33</f>
        <v>0</v>
      </c>
      <c r="K14" s="1">
        <f>'入力用紙'!F33</f>
        <v>0</v>
      </c>
      <c r="L14" s="1">
        <f>'入力用紙'!H33</f>
        <v>0</v>
      </c>
      <c r="M14" s="1">
        <f>'入力用紙'!J33</f>
        <v>0</v>
      </c>
      <c r="N14" s="1">
        <f>'入力用紙'!L33</f>
        <v>0</v>
      </c>
      <c r="O14" s="1">
        <f>'入力用紙'!N33</f>
        <v>0</v>
      </c>
      <c r="P14" s="12">
        <f>'入力用紙'!P33</f>
        <v>0</v>
      </c>
      <c r="Q14" s="1">
        <f>'入力用紙'!Q33</f>
        <v>0</v>
      </c>
      <c r="R14" s="1">
        <f>'入力用紙'!G33</f>
        <v>0</v>
      </c>
    </row>
    <row r="15" spans="1:18" ht="13.5">
      <c r="A15" s="1">
        <v>115</v>
      </c>
      <c r="B15" s="1" t="str">
        <f t="shared" si="0"/>
        <v>0115</v>
      </c>
      <c r="C15" s="1">
        <f>'入力用紙'!$E$5</f>
        <v>0</v>
      </c>
      <c r="D15" s="1">
        <f>'入力用紙'!$J$5</f>
        <v>0</v>
      </c>
      <c r="E15" s="1">
        <f>'入力用紙'!$E$8</f>
        <v>0</v>
      </c>
      <c r="F15" s="1">
        <f>'入力用紙'!$F$8</f>
        <v>0</v>
      </c>
      <c r="G15" s="1" t="s">
        <v>52</v>
      </c>
      <c r="H15" s="1" t="s">
        <v>56</v>
      </c>
      <c r="I15" s="1">
        <f>'入力用紙'!D34</f>
        <v>0</v>
      </c>
      <c r="J15" s="1">
        <f>'入力用紙'!E34</f>
        <v>0</v>
      </c>
      <c r="K15" s="1">
        <f>'入力用紙'!F34</f>
        <v>0</v>
      </c>
      <c r="L15" s="1">
        <f>'入力用紙'!H34</f>
        <v>0</v>
      </c>
      <c r="M15" s="1">
        <f>'入力用紙'!J34</f>
        <v>0</v>
      </c>
      <c r="N15" s="1">
        <f>'入力用紙'!L34</f>
        <v>0</v>
      </c>
      <c r="O15" s="1">
        <f>'入力用紙'!N34</f>
        <v>0</v>
      </c>
      <c r="P15" s="12">
        <f>'入力用紙'!P34</f>
        <v>0</v>
      </c>
      <c r="Q15" s="1">
        <f>'入力用紙'!Q34</f>
        <v>0</v>
      </c>
      <c r="R15" s="1">
        <f>'入力用紙'!G34</f>
        <v>0</v>
      </c>
    </row>
    <row r="16" spans="1:18" ht="13.5">
      <c r="A16" s="1">
        <v>116</v>
      </c>
      <c r="B16" s="1" t="str">
        <f t="shared" si="0"/>
        <v>0116</v>
      </c>
      <c r="C16" s="1">
        <f>'入力用紙'!$E$5</f>
        <v>0</v>
      </c>
      <c r="D16" s="1">
        <f>'入力用紙'!$J$5</f>
        <v>0</v>
      </c>
      <c r="E16" s="1">
        <f>'入力用紙'!$E$8</f>
        <v>0</v>
      </c>
      <c r="F16" s="1">
        <f>'入力用紙'!$F$8</f>
        <v>0</v>
      </c>
      <c r="G16" s="1" t="s">
        <v>52</v>
      </c>
      <c r="H16" s="1" t="s">
        <v>56</v>
      </c>
      <c r="I16" s="1">
        <f>'入力用紙'!D35</f>
        <v>0</v>
      </c>
      <c r="J16" s="1">
        <f>'入力用紙'!E35</f>
        <v>0</v>
      </c>
      <c r="K16" s="1">
        <f>'入力用紙'!F35</f>
        <v>0</v>
      </c>
      <c r="L16" s="1">
        <f>'入力用紙'!H35</f>
        <v>0</v>
      </c>
      <c r="M16" s="1">
        <f>'入力用紙'!J35</f>
        <v>0</v>
      </c>
      <c r="N16" s="1">
        <f>'入力用紙'!L35</f>
        <v>0</v>
      </c>
      <c r="O16" s="1">
        <f>'入力用紙'!N35</f>
        <v>0</v>
      </c>
      <c r="P16" s="12">
        <f>'入力用紙'!P35</f>
        <v>0</v>
      </c>
      <c r="Q16" s="1">
        <f>'入力用紙'!Q35</f>
        <v>0</v>
      </c>
      <c r="R16" s="1">
        <f>'入力用紙'!G35</f>
        <v>0</v>
      </c>
    </row>
    <row r="17" spans="1:18" ht="13.5">
      <c r="A17" s="1">
        <v>117</v>
      </c>
      <c r="B17" s="1" t="str">
        <f t="shared" si="0"/>
        <v>0117</v>
      </c>
      <c r="C17" s="1">
        <f>'入力用紙'!$E$5</f>
        <v>0</v>
      </c>
      <c r="D17" s="1">
        <f>'入力用紙'!$J$5</f>
        <v>0</v>
      </c>
      <c r="E17" s="1">
        <f>'入力用紙'!$E$8</f>
        <v>0</v>
      </c>
      <c r="F17" s="1">
        <f>'入力用紙'!$F$8</f>
        <v>0</v>
      </c>
      <c r="G17" s="1" t="s">
        <v>52</v>
      </c>
      <c r="H17" s="1" t="s">
        <v>56</v>
      </c>
      <c r="I17" s="1">
        <f>'入力用紙'!D36</f>
        <v>0</v>
      </c>
      <c r="J17" s="1">
        <f>'入力用紙'!E36</f>
        <v>0</v>
      </c>
      <c r="K17" s="1">
        <f>'入力用紙'!F36</f>
        <v>0</v>
      </c>
      <c r="L17" s="1">
        <f>'入力用紙'!H36</f>
        <v>0</v>
      </c>
      <c r="M17" s="1">
        <f>'入力用紙'!J36</f>
        <v>0</v>
      </c>
      <c r="N17" s="1">
        <f>'入力用紙'!L36</f>
        <v>0</v>
      </c>
      <c r="O17" s="1">
        <f>'入力用紙'!N36</f>
        <v>0</v>
      </c>
      <c r="P17" s="12">
        <f>'入力用紙'!P36</f>
        <v>0</v>
      </c>
      <c r="Q17" s="1">
        <f>'入力用紙'!Q36</f>
        <v>0</v>
      </c>
      <c r="R17" s="1">
        <f>'入力用紙'!G36</f>
        <v>0</v>
      </c>
    </row>
    <row r="18" spans="1:18" ht="13.5">
      <c r="A18" s="1">
        <v>118</v>
      </c>
      <c r="B18" s="1" t="str">
        <f t="shared" si="0"/>
        <v>0118</v>
      </c>
      <c r="C18" s="1">
        <f>'入力用紙'!$E$5</f>
        <v>0</v>
      </c>
      <c r="D18" s="1">
        <f>'入力用紙'!$J$5</f>
        <v>0</v>
      </c>
      <c r="E18" s="1">
        <f>'入力用紙'!$E$8</f>
        <v>0</v>
      </c>
      <c r="F18" s="1">
        <f>'入力用紙'!$F$8</f>
        <v>0</v>
      </c>
      <c r="G18" s="1" t="s">
        <v>52</v>
      </c>
      <c r="H18" s="1" t="s">
        <v>56</v>
      </c>
      <c r="I18" s="1">
        <f>'入力用紙'!D37</f>
        <v>0</v>
      </c>
      <c r="J18" s="1">
        <f>'入力用紙'!E37</f>
        <v>0</v>
      </c>
      <c r="K18" s="1">
        <f>'入力用紙'!F37</f>
        <v>0</v>
      </c>
      <c r="L18" s="1">
        <f>'入力用紙'!H37</f>
        <v>0</v>
      </c>
      <c r="M18" s="1">
        <f>'入力用紙'!J37</f>
        <v>0</v>
      </c>
      <c r="N18" s="1">
        <f>'入力用紙'!L37</f>
        <v>0</v>
      </c>
      <c r="O18" s="1">
        <f>'入力用紙'!N37</f>
        <v>0</v>
      </c>
      <c r="P18" s="12">
        <f>'入力用紙'!P37</f>
        <v>0</v>
      </c>
      <c r="Q18" s="1">
        <f>'入力用紙'!Q37</f>
        <v>0</v>
      </c>
      <c r="R18" s="1">
        <f>'入力用紙'!G37</f>
        <v>0</v>
      </c>
    </row>
    <row r="19" spans="1:18" ht="13.5">
      <c r="A19" s="1">
        <v>119</v>
      </c>
      <c r="B19" s="1" t="str">
        <f t="shared" si="0"/>
        <v>0119</v>
      </c>
      <c r="C19" s="1">
        <f>'入力用紙'!$E$5</f>
        <v>0</v>
      </c>
      <c r="D19" s="1">
        <f>'入力用紙'!$J$5</f>
        <v>0</v>
      </c>
      <c r="E19" s="1">
        <f>'入力用紙'!$E$8</f>
        <v>0</v>
      </c>
      <c r="F19" s="1">
        <f>'入力用紙'!$F$8</f>
        <v>0</v>
      </c>
      <c r="G19" s="1" t="s">
        <v>52</v>
      </c>
      <c r="H19" s="1" t="s">
        <v>56</v>
      </c>
      <c r="I19" s="1">
        <f>'入力用紙'!D38</f>
        <v>0</v>
      </c>
      <c r="J19" s="1">
        <f>'入力用紙'!E38</f>
        <v>0</v>
      </c>
      <c r="K19" s="1">
        <f>'入力用紙'!F38</f>
        <v>0</v>
      </c>
      <c r="L19" s="1">
        <f>'入力用紙'!H38</f>
        <v>0</v>
      </c>
      <c r="M19" s="1">
        <f>'入力用紙'!J38</f>
        <v>0</v>
      </c>
      <c r="N19" s="1">
        <f>'入力用紙'!L38</f>
        <v>0</v>
      </c>
      <c r="O19" s="1">
        <f>'入力用紙'!N38</f>
        <v>0</v>
      </c>
      <c r="P19" s="12">
        <f>'入力用紙'!P38</f>
        <v>0</v>
      </c>
      <c r="Q19" s="1">
        <f>'入力用紙'!Q38</f>
        <v>0</v>
      </c>
      <c r="R19" s="1">
        <f>'入力用紙'!G38</f>
        <v>0</v>
      </c>
    </row>
    <row r="20" spans="1:18" ht="13.5">
      <c r="A20" s="1">
        <v>120</v>
      </c>
      <c r="B20" s="1" t="str">
        <f t="shared" si="0"/>
        <v>0120</v>
      </c>
      <c r="C20" s="1">
        <f>'入力用紙'!$E$5</f>
        <v>0</v>
      </c>
      <c r="D20" s="1">
        <f>'入力用紙'!$J$5</f>
        <v>0</v>
      </c>
      <c r="E20" s="1">
        <f>'入力用紙'!$E$8</f>
        <v>0</v>
      </c>
      <c r="F20" s="1">
        <f>'入力用紙'!$F$8</f>
        <v>0</v>
      </c>
      <c r="G20" s="1" t="s">
        <v>52</v>
      </c>
      <c r="H20" s="1" t="s">
        <v>56</v>
      </c>
      <c r="I20" s="1">
        <f>'入力用紙'!D39</f>
        <v>0</v>
      </c>
      <c r="J20" s="1">
        <f>'入力用紙'!E39</f>
        <v>0</v>
      </c>
      <c r="K20" s="1">
        <f>'入力用紙'!F39</f>
        <v>0</v>
      </c>
      <c r="L20" s="1">
        <f>'入力用紙'!H39</f>
        <v>0</v>
      </c>
      <c r="M20" s="1">
        <f>'入力用紙'!J39</f>
        <v>0</v>
      </c>
      <c r="N20" s="1">
        <f>'入力用紙'!L39</f>
        <v>0</v>
      </c>
      <c r="O20" s="1">
        <f>'入力用紙'!N39</f>
        <v>0</v>
      </c>
      <c r="P20" s="12">
        <f>'入力用紙'!P39</f>
        <v>0</v>
      </c>
      <c r="Q20" s="1">
        <f>'入力用紙'!Q39</f>
        <v>0</v>
      </c>
      <c r="R20" s="1">
        <f>'入力用紙'!G39</f>
        <v>0</v>
      </c>
    </row>
    <row r="21" spans="1:18" ht="13.5">
      <c r="A21" s="1">
        <v>121</v>
      </c>
      <c r="B21" s="1" t="str">
        <f t="shared" si="0"/>
        <v>0121</v>
      </c>
      <c r="C21" s="1">
        <f>'入力用紙'!$E$5</f>
        <v>0</v>
      </c>
      <c r="D21" s="1">
        <f>'入力用紙'!$J$5</f>
        <v>0</v>
      </c>
      <c r="E21" s="1">
        <f>'入力用紙'!$E$8</f>
        <v>0</v>
      </c>
      <c r="F21" s="1">
        <f>'入力用紙'!$F$8</f>
        <v>0</v>
      </c>
      <c r="G21" s="1" t="s">
        <v>52</v>
      </c>
      <c r="H21" s="1" t="s">
        <v>56</v>
      </c>
      <c r="I21" s="1">
        <f>'入力用紙'!D40</f>
        <v>0</v>
      </c>
      <c r="J21" s="1">
        <f>'入力用紙'!E40</f>
        <v>0</v>
      </c>
      <c r="K21" s="1">
        <f>'入力用紙'!F40</f>
        <v>0</v>
      </c>
      <c r="L21" s="1">
        <f>'入力用紙'!H40</f>
        <v>0</v>
      </c>
      <c r="M21" s="1">
        <f>'入力用紙'!J40</f>
        <v>0</v>
      </c>
      <c r="N21" s="1">
        <f>'入力用紙'!L40</f>
        <v>0</v>
      </c>
      <c r="O21" s="1">
        <f>'入力用紙'!N40</f>
        <v>0</v>
      </c>
      <c r="P21" s="12">
        <f>'入力用紙'!P40</f>
        <v>0</v>
      </c>
      <c r="Q21" s="1">
        <f>'入力用紙'!Q40</f>
        <v>0</v>
      </c>
      <c r="R21" s="1">
        <f>'入力用紙'!G40</f>
        <v>0</v>
      </c>
    </row>
    <row r="22" spans="1:18" ht="13.5">
      <c r="A22" s="1">
        <v>122</v>
      </c>
      <c r="B22" s="1" t="str">
        <f t="shared" si="0"/>
        <v>0122</v>
      </c>
      <c r="C22" s="1">
        <f>'入力用紙'!$E$5</f>
        <v>0</v>
      </c>
      <c r="D22" s="1">
        <f>'入力用紙'!$J$5</f>
        <v>0</v>
      </c>
      <c r="E22" s="1">
        <f>'入力用紙'!$E$8</f>
        <v>0</v>
      </c>
      <c r="F22" s="1">
        <f>'入力用紙'!$F$8</f>
        <v>0</v>
      </c>
      <c r="G22" s="1" t="s">
        <v>52</v>
      </c>
      <c r="H22" s="1" t="s">
        <v>56</v>
      </c>
      <c r="I22" s="1">
        <f>'入力用紙'!D41</f>
        <v>0</v>
      </c>
      <c r="J22" s="1">
        <f>'入力用紙'!E41</f>
        <v>0</v>
      </c>
      <c r="K22" s="1">
        <f>'入力用紙'!F41</f>
        <v>0</v>
      </c>
      <c r="L22" s="1">
        <f>'入力用紙'!H41</f>
        <v>0</v>
      </c>
      <c r="M22" s="1">
        <f>'入力用紙'!J41</f>
        <v>0</v>
      </c>
      <c r="N22" s="1">
        <f>'入力用紙'!L41</f>
        <v>0</v>
      </c>
      <c r="O22" s="1">
        <f>'入力用紙'!N41</f>
        <v>0</v>
      </c>
      <c r="P22" s="12">
        <f>'入力用紙'!P41</f>
        <v>0</v>
      </c>
      <c r="Q22" s="1">
        <f>'入力用紙'!Q41</f>
        <v>0</v>
      </c>
      <c r="R22" s="1">
        <f>'入力用紙'!G41</f>
        <v>0</v>
      </c>
    </row>
    <row r="23" spans="1:18" ht="13.5">
      <c r="A23" s="1">
        <v>123</v>
      </c>
      <c r="B23" s="1" t="str">
        <f t="shared" si="0"/>
        <v>0123</v>
      </c>
      <c r="C23" s="1">
        <f>'入力用紙'!$E$5</f>
        <v>0</v>
      </c>
      <c r="D23" s="1">
        <f>'入力用紙'!$J$5</f>
        <v>0</v>
      </c>
      <c r="E23" s="1">
        <f>'入力用紙'!$E$8</f>
        <v>0</v>
      </c>
      <c r="F23" s="1">
        <f>'入力用紙'!$F$8</f>
        <v>0</v>
      </c>
      <c r="G23" s="1" t="s">
        <v>52</v>
      </c>
      <c r="H23" s="1" t="s">
        <v>56</v>
      </c>
      <c r="I23" s="1">
        <f>'入力用紙'!D42</f>
        <v>0</v>
      </c>
      <c r="J23" s="1">
        <f>'入力用紙'!E42</f>
        <v>0</v>
      </c>
      <c r="K23" s="1">
        <f>'入力用紙'!F42</f>
        <v>0</v>
      </c>
      <c r="L23" s="1">
        <f>'入力用紙'!H42</f>
        <v>0</v>
      </c>
      <c r="M23" s="1">
        <f>'入力用紙'!J42</f>
        <v>0</v>
      </c>
      <c r="N23" s="1">
        <f>'入力用紙'!L42</f>
        <v>0</v>
      </c>
      <c r="O23" s="1">
        <f>'入力用紙'!N42</f>
        <v>0</v>
      </c>
      <c r="P23" s="12">
        <f>'入力用紙'!P42</f>
        <v>0</v>
      </c>
      <c r="Q23" s="1">
        <f>'入力用紙'!Q42</f>
        <v>0</v>
      </c>
      <c r="R23" s="1">
        <f>'入力用紙'!G42</f>
        <v>0</v>
      </c>
    </row>
    <row r="24" spans="1:18" ht="13.5">
      <c r="A24" s="1">
        <v>124</v>
      </c>
      <c r="B24" s="1" t="str">
        <f t="shared" si="0"/>
        <v>0124</v>
      </c>
      <c r="C24" s="1">
        <f>'入力用紙'!$E$5</f>
        <v>0</v>
      </c>
      <c r="D24" s="1">
        <f>'入力用紙'!$J$5</f>
        <v>0</v>
      </c>
      <c r="E24" s="1">
        <f>'入力用紙'!$E$8</f>
        <v>0</v>
      </c>
      <c r="F24" s="1">
        <f>'入力用紙'!$F$8</f>
        <v>0</v>
      </c>
      <c r="G24" s="1" t="s">
        <v>52</v>
      </c>
      <c r="H24" s="1" t="s">
        <v>56</v>
      </c>
      <c r="I24" s="1">
        <f>'入力用紙'!D43</f>
        <v>0</v>
      </c>
      <c r="J24" s="1">
        <f>'入力用紙'!E43</f>
        <v>0</v>
      </c>
      <c r="K24" s="1">
        <f>'入力用紙'!F43</f>
        <v>0</v>
      </c>
      <c r="L24" s="1">
        <f>'入力用紙'!H43</f>
        <v>0</v>
      </c>
      <c r="M24" s="1">
        <f>'入力用紙'!J43</f>
        <v>0</v>
      </c>
      <c r="N24" s="1">
        <f>'入力用紙'!L43</f>
        <v>0</v>
      </c>
      <c r="O24" s="1">
        <f>'入力用紙'!N43</f>
        <v>0</v>
      </c>
      <c r="P24" s="12">
        <f>'入力用紙'!P43</f>
        <v>0</v>
      </c>
      <c r="Q24" s="1">
        <f>'入力用紙'!Q43</f>
        <v>0</v>
      </c>
      <c r="R24" s="1">
        <f>'入力用紙'!G43</f>
        <v>0</v>
      </c>
    </row>
    <row r="25" spans="1:26" ht="13.5">
      <c r="A25" s="1">
        <v>125</v>
      </c>
      <c r="B25" s="1" t="str">
        <f t="shared" si="0"/>
        <v>0125</v>
      </c>
      <c r="C25" s="1">
        <f>'入力用紙'!$E$5</f>
        <v>0</v>
      </c>
      <c r="D25" s="1">
        <f>'入力用紙'!$J$5</f>
        <v>0</v>
      </c>
      <c r="E25" s="1">
        <f>'入力用紙'!$E$8</f>
        <v>0</v>
      </c>
      <c r="F25" s="1">
        <f>'入力用紙'!$F$8</f>
        <v>0</v>
      </c>
      <c r="G25" s="1" t="s">
        <v>52</v>
      </c>
      <c r="H25" s="1" t="s">
        <v>56</v>
      </c>
      <c r="I25" s="1">
        <f>'入力用紙'!D44</f>
        <v>0</v>
      </c>
      <c r="J25" s="1">
        <f>'入力用紙'!E44</f>
        <v>0</v>
      </c>
      <c r="K25" s="1">
        <f>'入力用紙'!F44</f>
        <v>0</v>
      </c>
      <c r="L25" s="1">
        <f>'入力用紙'!H44</f>
        <v>0</v>
      </c>
      <c r="M25" s="1">
        <f>'入力用紙'!J44</f>
        <v>0</v>
      </c>
      <c r="N25" s="1">
        <f>'入力用紙'!L44</f>
        <v>0</v>
      </c>
      <c r="O25" s="1">
        <f>'入力用紙'!N44</f>
        <v>0</v>
      </c>
      <c r="P25" s="12">
        <f>'入力用紙'!P44</f>
        <v>0</v>
      </c>
      <c r="Q25" s="1">
        <f>'入力用紙'!Q44</f>
        <v>0</v>
      </c>
      <c r="R25" s="1">
        <f>'入力用紙'!G44</f>
        <v>0</v>
      </c>
      <c r="Z25" s="12"/>
    </row>
    <row r="26" spans="1:26" ht="13.5">
      <c r="A26" s="1">
        <v>126</v>
      </c>
      <c r="B26" s="1" t="str">
        <f t="shared" si="0"/>
        <v>0126</v>
      </c>
      <c r="C26" s="1">
        <f>'入力用紙'!$E$5</f>
        <v>0</v>
      </c>
      <c r="D26" s="1">
        <f>'入力用紙'!$J$5</f>
        <v>0</v>
      </c>
      <c r="E26" s="1">
        <f>'入力用紙'!$E$8</f>
        <v>0</v>
      </c>
      <c r="F26" s="1">
        <f>'入力用紙'!$F$8</f>
        <v>0</v>
      </c>
      <c r="G26" s="1" t="s">
        <v>52</v>
      </c>
      <c r="H26" s="1" t="s">
        <v>56</v>
      </c>
      <c r="I26" s="1">
        <f>'入力用紙'!D45</f>
        <v>0</v>
      </c>
      <c r="J26" s="1">
        <f>'入力用紙'!E45</f>
        <v>0</v>
      </c>
      <c r="K26" s="1">
        <f>'入力用紙'!F45</f>
        <v>0</v>
      </c>
      <c r="L26" s="1">
        <f>'入力用紙'!H45</f>
        <v>0</v>
      </c>
      <c r="M26" s="1">
        <f>'入力用紙'!J45</f>
        <v>0</v>
      </c>
      <c r="N26" s="1">
        <f>'入力用紙'!L45</f>
        <v>0</v>
      </c>
      <c r="O26" s="1">
        <f>'入力用紙'!N45</f>
        <v>0</v>
      </c>
      <c r="P26" s="12">
        <f>'入力用紙'!P45</f>
        <v>0</v>
      </c>
      <c r="Q26" s="1">
        <f>'入力用紙'!Q45</f>
        <v>0</v>
      </c>
      <c r="R26" s="1">
        <f>'入力用紙'!G45</f>
        <v>0</v>
      </c>
      <c r="Z26" s="12"/>
    </row>
    <row r="27" spans="1:26" ht="13.5">
      <c r="A27" s="1">
        <v>127</v>
      </c>
      <c r="B27" s="1" t="str">
        <f t="shared" si="0"/>
        <v>0127</v>
      </c>
      <c r="C27" s="1">
        <f>'入力用紙'!$E$5</f>
        <v>0</v>
      </c>
      <c r="D27" s="1">
        <f>'入力用紙'!$J$5</f>
        <v>0</v>
      </c>
      <c r="E27" s="1">
        <f>'入力用紙'!$E$8</f>
        <v>0</v>
      </c>
      <c r="F27" s="1">
        <f>'入力用紙'!$F$8</f>
        <v>0</v>
      </c>
      <c r="G27" s="1" t="s">
        <v>52</v>
      </c>
      <c r="H27" s="1" t="s">
        <v>56</v>
      </c>
      <c r="I27" s="1">
        <f>'入力用紙'!D46</f>
        <v>0</v>
      </c>
      <c r="J27" s="1">
        <f>'入力用紙'!E46</f>
        <v>0</v>
      </c>
      <c r="K27" s="1">
        <f>'入力用紙'!F46</f>
        <v>0</v>
      </c>
      <c r="L27" s="1">
        <f>'入力用紙'!H46</f>
        <v>0</v>
      </c>
      <c r="M27" s="1">
        <f>'入力用紙'!J46</f>
        <v>0</v>
      </c>
      <c r="N27" s="1">
        <f>'入力用紙'!L46</f>
        <v>0</v>
      </c>
      <c r="O27" s="1">
        <f>'入力用紙'!N46</f>
        <v>0</v>
      </c>
      <c r="P27" s="12">
        <f>'入力用紙'!P46</f>
        <v>0</v>
      </c>
      <c r="Q27" s="1">
        <f>'入力用紙'!Q46</f>
        <v>0</v>
      </c>
      <c r="R27" s="1">
        <f>'入力用紙'!G46</f>
        <v>0</v>
      </c>
      <c r="Z27" s="12"/>
    </row>
    <row r="28" spans="1:26" ht="13.5">
      <c r="A28" s="1">
        <v>128</v>
      </c>
      <c r="B28" s="1" t="str">
        <f t="shared" si="0"/>
        <v>0128</v>
      </c>
      <c r="C28" s="1">
        <f>'入力用紙'!$E$5</f>
        <v>0</v>
      </c>
      <c r="D28" s="1">
        <f>'入力用紙'!$J$5</f>
        <v>0</v>
      </c>
      <c r="E28" s="1">
        <f>'入力用紙'!$E$8</f>
        <v>0</v>
      </c>
      <c r="F28" s="1">
        <f>'入力用紙'!$F$8</f>
        <v>0</v>
      </c>
      <c r="G28" s="1" t="s">
        <v>52</v>
      </c>
      <c r="H28" s="1" t="s">
        <v>56</v>
      </c>
      <c r="I28" s="1">
        <f>'入力用紙'!D47</f>
        <v>0</v>
      </c>
      <c r="J28" s="1">
        <f>'入力用紙'!E47</f>
        <v>0</v>
      </c>
      <c r="K28" s="1">
        <f>'入力用紙'!F47</f>
        <v>0</v>
      </c>
      <c r="L28" s="1">
        <f>'入力用紙'!H47</f>
        <v>0</v>
      </c>
      <c r="M28" s="1">
        <f>'入力用紙'!J47</f>
        <v>0</v>
      </c>
      <c r="N28" s="1">
        <f>'入力用紙'!L47</f>
        <v>0</v>
      </c>
      <c r="O28" s="1">
        <f>'入力用紙'!N47</f>
        <v>0</v>
      </c>
      <c r="P28" s="12">
        <f>'入力用紙'!P47</f>
        <v>0</v>
      </c>
      <c r="Q28" s="1">
        <f>'入力用紙'!Q47</f>
        <v>0</v>
      </c>
      <c r="R28" s="1">
        <f>'入力用紙'!G47</f>
        <v>0</v>
      </c>
      <c r="Z28" s="12"/>
    </row>
    <row r="29" spans="1:26" ht="13.5">
      <c r="A29" s="1">
        <v>129</v>
      </c>
      <c r="B29" s="1" t="str">
        <f>D29&amp;A29</f>
        <v>0129</v>
      </c>
      <c r="C29" s="1">
        <f>'入力用紙'!$E$5</f>
        <v>0</v>
      </c>
      <c r="D29" s="1">
        <f>'入力用紙'!$J$5</f>
        <v>0</v>
      </c>
      <c r="E29" s="1">
        <f>'入力用紙'!$E$8</f>
        <v>0</v>
      </c>
      <c r="F29" s="1">
        <f>'入力用紙'!$F$8</f>
        <v>0</v>
      </c>
      <c r="G29" s="1" t="s">
        <v>52</v>
      </c>
      <c r="H29" s="1" t="s">
        <v>56</v>
      </c>
      <c r="I29" s="1">
        <f>'入力用紙'!D48</f>
        <v>0</v>
      </c>
      <c r="J29" s="1">
        <f>'入力用紙'!E48</f>
        <v>0</v>
      </c>
      <c r="K29" s="1">
        <f>'入力用紙'!F48</f>
        <v>0</v>
      </c>
      <c r="L29" s="1">
        <f>'入力用紙'!H48</f>
        <v>0</v>
      </c>
      <c r="M29" s="1">
        <f>'入力用紙'!J48</f>
        <v>0</v>
      </c>
      <c r="N29" s="1">
        <f>'入力用紙'!L48</f>
        <v>0</v>
      </c>
      <c r="O29" s="1">
        <f>'入力用紙'!N48</f>
        <v>0</v>
      </c>
      <c r="P29" s="12">
        <f>'入力用紙'!P48</f>
        <v>0</v>
      </c>
      <c r="Q29" s="1">
        <f>'入力用紙'!Q48</f>
        <v>0</v>
      </c>
      <c r="R29" s="1">
        <f>'入力用紙'!G48</f>
        <v>0</v>
      </c>
      <c r="Z29" s="12"/>
    </row>
    <row r="30" spans="1:26" ht="13.5">
      <c r="A30" s="1">
        <v>130</v>
      </c>
      <c r="B30" s="1" t="str">
        <f>D30&amp;A30</f>
        <v>0130</v>
      </c>
      <c r="C30" s="1">
        <f>'入力用紙'!$E$5</f>
        <v>0</v>
      </c>
      <c r="D30" s="1">
        <f>'入力用紙'!$J$5</f>
        <v>0</v>
      </c>
      <c r="E30" s="1">
        <f>'入力用紙'!$E$8</f>
        <v>0</v>
      </c>
      <c r="F30" s="1">
        <f>'入力用紙'!$F$8</f>
        <v>0</v>
      </c>
      <c r="G30" s="1" t="s">
        <v>52</v>
      </c>
      <c r="H30" s="1" t="s">
        <v>56</v>
      </c>
      <c r="I30" s="1">
        <f>'入力用紙'!D49</f>
        <v>0</v>
      </c>
      <c r="J30" s="1">
        <f>'入力用紙'!E49</f>
        <v>0</v>
      </c>
      <c r="K30" s="1">
        <f>'入力用紙'!F49</f>
        <v>0</v>
      </c>
      <c r="L30" s="1">
        <f>'入力用紙'!H49</f>
        <v>0</v>
      </c>
      <c r="M30" s="1">
        <f>'入力用紙'!J49</f>
        <v>0</v>
      </c>
      <c r="N30" s="1">
        <f>'入力用紙'!L49</f>
        <v>0</v>
      </c>
      <c r="O30" s="1">
        <f>'入力用紙'!N49</f>
        <v>0</v>
      </c>
      <c r="P30" s="12">
        <f>'入力用紙'!P49</f>
        <v>0</v>
      </c>
      <c r="Q30" s="1">
        <f>'入力用紙'!Q49</f>
        <v>0</v>
      </c>
      <c r="R30" s="1">
        <f>'入力用紙'!G49</f>
        <v>0</v>
      </c>
      <c r="Z30" s="12"/>
    </row>
    <row r="31" spans="1:26" ht="13.5">
      <c r="A31" s="1">
        <v>131</v>
      </c>
      <c r="B31" s="1" t="str">
        <f>D31&amp;A31</f>
        <v>0131</v>
      </c>
      <c r="C31" s="1">
        <f>'入力用紙'!$E$5</f>
        <v>0</v>
      </c>
      <c r="D31" s="1">
        <f>'入力用紙'!$J$5</f>
        <v>0</v>
      </c>
      <c r="E31" s="1">
        <f>'入力用紙'!$E$8</f>
        <v>0</v>
      </c>
      <c r="F31" s="1">
        <f>'入力用紙'!$F$8</f>
        <v>0</v>
      </c>
      <c r="G31" s="1" t="s">
        <v>52</v>
      </c>
      <c r="H31" s="1" t="s">
        <v>56</v>
      </c>
      <c r="I31" s="1">
        <f>'入力用紙'!D50</f>
        <v>0</v>
      </c>
      <c r="J31" s="1">
        <f>'入力用紙'!E50</f>
        <v>0</v>
      </c>
      <c r="K31" s="1">
        <f>'入力用紙'!F50</f>
        <v>0</v>
      </c>
      <c r="L31" s="1">
        <f>'入力用紙'!H50</f>
        <v>0</v>
      </c>
      <c r="M31" s="1">
        <f>'入力用紙'!J50</f>
        <v>0</v>
      </c>
      <c r="N31" s="1">
        <f>'入力用紙'!L50</f>
        <v>0</v>
      </c>
      <c r="O31" s="1">
        <f>'入力用紙'!N50</f>
        <v>0</v>
      </c>
      <c r="P31" s="12">
        <f>'入力用紙'!P50</f>
        <v>0</v>
      </c>
      <c r="Q31" s="1">
        <f>'入力用紙'!Q50</f>
        <v>0</v>
      </c>
      <c r="R31" s="1">
        <f>'入力用紙'!G50</f>
        <v>0</v>
      </c>
      <c r="Z31" s="12"/>
    </row>
    <row r="32" spans="1:26" ht="13.5">
      <c r="A32" s="1">
        <v>132</v>
      </c>
      <c r="B32" s="1" t="str">
        <f t="shared" si="0"/>
        <v>0132</v>
      </c>
      <c r="C32" s="1">
        <f>'入力用紙'!$E$5</f>
        <v>0</v>
      </c>
      <c r="D32" s="1">
        <f>'入力用紙'!$J$5</f>
        <v>0</v>
      </c>
      <c r="E32" s="1">
        <f>'入力用紙'!$E$8</f>
        <v>0</v>
      </c>
      <c r="F32" s="1">
        <f>'入力用紙'!$F$8</f>
        <v>0</v>
      </c>
      <c r="G32" s="1" t="s">
        <v>52</v>
      </c>
      <c r="H32" s="1" t="s">
        <v>56</v>
      </c>
      <c r="I32" s="1">
        <f>'入力用紙'!D51</f>
        <v>0</v>
      </c>
      <c r="J32" s="1">
        <f>'入力用紙'!E51</f>
        <v>0</v>
      </c>
      <c r="K32" s="1">
        <f>'入力用紙'!F51</f>
        <v>0</v>
      </c>
      <c r="L32" s="1">
        <f>'入力用紙'!H51</f>
        <v>0</v>
      </c>
      <c r="M32" s="1">
        <f>'入力用紙'!J51</f>
        <v>0</v>
      </c>
      <c r="N32" s="1">
        <f>'入力用紙'!L51</f>
        <v>0</v>
      </c>
      <c r="O32" s="1">
        <f>'入力用紙'!N51</f>
        <v>0</v>
      </c>
      <c r="P32" s="12">
        <f>'入力用紙'!P51</f>
        <v>0</v>
      </c>
      <c r="Q32" s="1">
        <f>'入力用紙'!Q51</f>
        <v>0</v>
      </c>
      <c r="R32" s="1">
        <f>'入力用紙'!G51</f>
        <v>0</v>
      </c>
      <c r="Z32" s="12"/>
    </row>
    <row r="33" spans="1:26" ht="13.5">
      <c r="A33" s="1">
        <v>133</v>
      </c>
      <c r="B33" s="1" t="str">
        <f t="shared" si="0"/>
        <v>0133</v>
      </c>
      <c r="C33" s="1">
        <f>'入力用紙'!$E$5</f>
        <v>0</v>
      </c>
      <c r="D33" s="1">
        <f>'入力用紙'!$J$5</f>
        <v>0</v>
      </c>
      <c r="E33" s="1">
        <f>'入力用紙'!$E$8</f>
        <v>0</v>
      </c>
      <c r="F33" s="1">
        <f>'入力用紙'!$F$8</f>
        <v>0</v>
      </c>
      <c r="G33" s="1" t="s">
        <v>52</v>
      </c>
      <c r="H33" s="1" t="s">
        <v>56</v>
      </c>
      <c r="I33" s="1">
        <f>'入力用紙'!D52</f>
        <v>0</v>
      </c>
      <c r="J33" s="1">
        <f>'入力用紙'!E52</f>
        <v>0</v>
      </c>
      <c r="K33" s="1">
        <f>'入力用紙'!F52</f>
        <v>0</v>
      </c>
      <c r="L33" s="1">
        <f>'入力用紙'!H52</f>
        <v>0</v>
      </c>
      <c r="M33" s="1">
        <f>'入力用紙'!J52</f>
        <v>0</v>
      </c>
      <c r="N33" s="1">
        <f>'入力用紙'!L52</f>
        <v>0</v>
      </c>
      <c r="O33" s="1">
        <f>'入力用紙'!N52</f>
        <v>0</v>
      </c>
      <c r="P33" s="12">
        <f>'入力用紙'!P52</f>
        <v>0</v>
      </c>
      <c r="Q33" s="1">
        <f>'入力用紙'!Q52</f>
        <v>0</v>
      </c>
      <c r="R33" s="1">
        <f>'入力用紙'!G52</f>
        <v>0</v>
      </c>
      <c r="Z33" s="12"/>
    </row>
    <row r="34" spans="1:27" ht="13.5">
      <c r="A34" s="1">
        <v>134</v>
      </c>
      <c r="B34" s="1" t="str">
        <f aca="true" t="shared" si="1" ref="B34:B51">D34&amp;A34</f>
        <v>0134</v>
      </c>
      <c r="C34" s="1">
        <f>'入力用紙'!$E$5</f>
        <v>0</v>
      </c>
      <c r="D34" s="1">
        <f>'入力用紙'!$J$5</f>
        <v>0</v>
      </c>
      <c r="E34" s="1">
        <f>'入力用紙'!$V$8</f>
        <v>0</v>
      </c>
      <c r="F34" s="1">
        <f>'入力用紙'!$W$8</f>
        <v>0</v>
      </c>
      <c r="G34" s="1" t="s">
        <v>53</v>
      </c>
      <c r="H34" s="1">
        <f>'入力用紙'!AH12</f>
        <v>0</v>
      </c>
      <c r="I34" s="1" t="str">
        <f>'入力用紙'!U12</f>
        <v>先鋒</v>
      </c>
      <c r="J34" s="1">
        <f>'入力用紙'!V12</f>
        <v>0</v>
      </c>
      <c r="K34" s="1">
        <f>'入力用紙'!W12</f>
        <v>0</v>
      </c>
      <c r="L34" s="1">
        <f>'入力用紙'!Y12</f>
        <v>0</v>
      </c>
      <c r="M34" s="1">
        <f>'入力用紙'!AA12</f>
        <v>0</v>
      </c>
      <c r="N34" s="1">
        <f>'入力用紙'!AC12</f>
        <v>0</v>
      </c>
      <c r="O34" s="1">
        <f>'入力用紙'!AE12</f>
        <v>0</v>
      </c>
      <c r="P34" s="12">
        <f>'入力用紙'!AG12</f>
        <v>0</v>
      </c>
      <c r="Q34" s="1">
        <f>'入力用紙'!AH12</f>
        <v>0</v>
      </c>
      <c r="R34" s="1">
        <f>'入力用紙'!X12</f>
        <v>0</v>
      </c>
      <c r="AA34" s="12"/>
    </row>
    <row r="35" spans="1:27" ht="13.5">
      <c r="A35" s="1">
        <v>135</v>
      </c>
      <c r="B35" s="1" t="str">
        <f t="shared" si="1"/>
        <v>0135</v>
      </c>
      <c r="C35" s="1">
        <f>'入力用紙'!$E$5</f>
        <v>0</v>
      </c>
      <c r="D35" s="1">
        <f>'入力用紙'!$J$5</f>
        <v>0</v>
      </c>
      <c r="E35" s="1">
        <f>'入力用紙'!$V$8</f>
        <v>0</v>
      </c>
      <c r="F35" s="1">
        <f>'入力用紙'!$W$8</f>
        <v>0</v>
      </c>
      <c r="G35" s="1" t="s">
        <v>53</v>
      </c>
      <c r="H35" s="1">
        <f>'入力用紙'!AH13</f>
        <v>0</v>
      </c>
      <c r="I35" s="1" t="str">
        <f>'入力用紙'!U13</f>
        <v>中堅</v>
      </c>
      <c r="J35" s="1">
        <f>'入力用紙'!V13</f>
        <v>0</v>
      </c>
      <c r="K35" s="1">
        <f>'入力用紙'!W13</f>
        <v>0</v>
      </c>
      <c r="L35" s="1">
        <f>'入力用紙'!Y13</f>
        <v>0</v>
      </c>
      <c r="M35" s="1">
        <f>'入力用紙'!AA13</f>
        <v>0</v>
      </c>
      <c r="N35" s="1">
        <f>'入力用紙'!AC13</f>
        <v>0</v>
      </c>
      <c r="O35" s="1">
        <f>'入力用紙'!AE13</f>
        <v>0</v>
      </c>
      <c r="P35" s="12">
        <f>'入力用紙'!AG13</f>
        <v>0</v>
      </c>
      <c r="Q35" s="1">
        <f>'入力用紙'!AH13</f>
        <v>0</v>
      </c>
      <c r="R35" s="1">
        <f>'入力用紙'!X13</f>
        <v>0</v>
      </c>
      <c r="AA35" s="12"/>
    </row>
    <row r="36" spans="1:18" ht="13.5">
      <c r="A36" s="1">
        <v>136</v>
      </c>
      <c r="B36" s="1" t="str">
        <f t="shared" si="1"/>
        <v>0136</v>
      </c>
      <c r="C36" s="1">
        <f>'入力用紙'!$E$5</f>
        <v>0</v>
      </c>
      <c r="D36" s="1">
        <f>'入力用紙'!$J$5</f>
        <v>0</v>
      </c>
      <c r="E36" s="1">
        <f>'入力用紙'!$V$8</f>
        <v>0</v>
      </c>
      <c r="F36" s="1">
        <f>'入力用紙'!$W$8</f>
        <v>0</v>
      </c>
      <c r="G36" s="1" t="s">
        <v>53</v>
      </c>
      <c r="H36" s="1">
        <f>'入力用紙'!AH14</f>
        <v>0</v>
      </c>
      <c r="I36" s="1" t="str">
        <f>'入力用紙'!U14</f>
        <v>大将</v>
      </c>
      <c r="J36" s="1">
        <f>'入力用紙'!V14</f>
        <v>0</v>
      </c>
      <c r="K36" s="1">
        <f>'入力用紙'!W14</f>
        <v>0</v>
      </c>
      <c r="L36" s="1">
        <f>'入力用紙'!Y14</f>
        <v>0</v>
      </c>
      <c r="M36" s="1">
        <f>'入力用紙'!AA14</f>
        <v>0</v>
      </c>
      <c r="N36" s="1">
        <f>'入力用紙'!AC14</f>
        <v>0</v>
      </c>
      <c r="O36" s="1">
        <f>'入力用紙'!AE14</f>
        <v>0</v>
      </c>
      <c r="P36" s="12">
        <f>'入力用紙'!AG14</f>
        <v>0</v>
      </c>
      <c r="Q36" s="1">
        <f>'入力用紙'!AH14</f>
        <v>0</v>
      </c>
      <c r="R36" s="1">
        <f>'入力用紙'!X14</f>
        <v>0</v>
      </c>
    </row>
    <row r="37" spans="1:18" ht="13.5">
      <c r="A37" s="1">
        <v>137</v>
      </c>
      <c r="B37" s="1" t="str">
        <f t="shared" si="1"/>
        <v>0137</v>
      </c>
      <c r="C37" s="1">
        <f>'入力用紙'!$E$5</f>
        <v>0</v>
      </c>
      <c r="D37" s="1">
        <f>'入力用紙'!$J$5</f>
        <v>0</v>
      </c>
      <c r="E37" s="1">
        <f>'入力用紙'!$V$8</f>
        <v>0</v>
      </c>
      <c r="F37" s="1">
        <f>'入力用紙'!$W$8</f>
        <v>0</v>
      </c>
      <c r="G37" s="1" t="s">
        <v>53</v>
      </c>
      <c r="H37" s="1">
        <f>'入力用紙'!AH15</f>
        <v>0</v>
      </c>
      <c r="I37" s="1" t="str">
        <f>'入力用紙'!U15</f>
        <v>補欠</v>
      </c>
      <c r="J37" s="1">
        <f>'入力用紙'!V15</f>
        <v>0</v>
      </c>
      <c r="K37" s="1">
        <f>'入力用紙'!W15</f>
        <v>0</v>
      </c>
      <c r="L37" s="1">
        <f>'入力用紙'!Y15</f>
        <v>0</v>
      </c>
      <c r="M37" s="1">
        <f>'入力用紙'!AA15</f>
        <v>0</v>
      </c>
      <c r="N37" s="1">
        <f>'入力用紙'!AC15</f>
        <v>0</v>
      </c>
      <c r="O37" s="1">
        <f>'入力用紙'!AE15</f>
        <v>0</v>
      </c>
      <c r="P37" s="12">
        <f>'入力用紙'!AG15</f>
        <v>0</v>
      </c>
      <c r="Q37" s="1">
        <f>'入力用紙'!AH15</f>
        <v>0</v>
      </c>
      <c r="R37" s="1">
        <f>'入力用紙'!X15</f>
        <v>0</v>
      </c>
    </row>
    <row r="38" spans="1:18" ht="13.5">
      <c r="A38" s="1">
        <v>138</v>
      </c>
      <c r="B38" s="1" t="str">
        <f t="shared" si="1"/>
        <v>0138</v>
      </c>
      <c r="C38" s="1">
        <f>'入力用紙'!$E$5</f>
        <v>0</v>
      </c>
      <c r="D38" s="1">
        <f>'入力用紙'!$J$5</f>
        <v>0</v>
      </c>
      <c r="E38" s="1">
        <f>'入力用紙'!$V$8</f>
        <v>0</v>
      </c>
      <c r="F38" s="1">
        <f>'入力用紙'!$W$8</f>
        <v>0</v>
      </c>
      <c r="G38" s="1" t="s">
        <v>53</v>
      </c>
      <c r="H38" s="1">
        <f>'入力用紙'!AH16</f>
        <v>0</v>
      </c>
      <c r="I38" s="1" t="str">
        <f>'入力用紙'!U16</f>
        <v>マネージャー</v>
      </c>
      <c r="J38" s="1">
        <f>'入力用紙'!V16</f>
        <v>0</v>
      </c>
      <c r="K38" s="1">
        <f>'入力用紙'!W16</f>
        <v>0</v>
      </c>
      <c r="L38" s="1">
        <f>'入力用紙'!Y16</f>
        <v>0</v>
      </c>
      <c r="M38" s="1">
        <f>'入力用紙'!AA16</f>
        <v>0</v>
      </c>
      <c r="N38" s="1">
        <f>'入力用紙'!AC16</f>
        <v>0</v>
      </c>
      <c r="O38" s="1">
        <f>'入力用紙'!AE16</f>
        <v>0</v>
      </c>
      <c r="P38" s="12">
        <f>'入力用紙'!AG16</f>
        <v>0</v>
      </c>
      <c r="Q38" s="1">
        <f>'入力用紙'!AH16</f>
        <v>0</v>
      </c>
      <c r="R38" s="1">
        <f>'入力用紙'!X16</f>
        <v>0</v>
      </c>
    </row>
    <row r="39" spans="1:18" ht="13.5">
      <c r="A39" s="1">
        <v>139</v>
      </c>
      <c r="B39" s="1" t="str">
        <f t="shared" si="1"/>
        <v>0139</v>
      </c>
      <c r="C39" s="1">
        <f>'入力用紙'!$E$5</f>
        <v>0</v>
      </c>
      <c r="D39" s="1">
        <f>'入力用紙'!$J$5</f>
        <v>0</v>
      </c>
      <c r="E39" s="1">
        <f>'入力用紙'!$V$8</f>
        <v>0</v>
      </c>
      <c r="F39" s="1">
        <f>'入力用紙'!$W$8</f>
        <v>0</v>
      </c>
      <c r="G39" s="1" t="s">
        <v>53</v>
      </c>
      <c r="H39" s="1" t="s">
        <v>58</v>
      </c>
      <c r="I39" s="1">
        <f>'入力用紙'!U17</f>
        <v>0</v>
      </c>
      <c r="J39" s="1">
        <f>'入力用紙'!V17</f>
        <v>0</v>
      </c>
      <c r="K39" s="1">
        <f>'入力用紙'!W17</f>
        <v>0</v>
      </c>
      <c r="L39" s="1">
        <f>'入力用紙'!Y17</f>
        <v>0</v>
      </c>
      <c r="M39" s="1">
        <f>'入力用紙'!AA17</f>
        <v>0</v>
      </c>
      <c r="N39" s="1">
        <f>'入力用紙'!AC17</f>
        <v>0</v>
      </c>
      <c r="O39" s="1">
        <f>'入力用紙'!AE17</f>
        <v>0</v>
      </c>
      <c r="P39" s="12">
        <f>'入力用紙'!AG17</f>
        <v>0</v>
      </c>
      <c r="Q39" s="1">
        <f>'入力用紙'!AH17</f>
        <v>0</v>
      </c>
      <c r="R39" s="1">
        <f>'入力用紙'!X17</f>
        <v>0</v>
      </c>
    </row>
    <row r="40" spans="1:18" ht="13.5">
      <c r="A40" s="1">
        <v>140</v>
      </c>
      <c r="B40" s="1" t="str">
        <f t="shared" si="1"/>
        <v>0140</v>
      </c>
      <c r="C40" s="1">
        <f>'入力用紙'!$E$5</f>
        <v>0</v>
      </c>
      <c r="D40" s="1">
        <f>'入力用紙'!$J$5</f>
        <v>0</v>
      </c>
      <c r="E40" s="1">
        <f>'入力用紙'!$V$8</f>
        <v>0</v>
      </c>
      <c r="F40" s="1">
        <f>'入力用紙'!$W$8</f>
        <v>0</v>
      </c>
      <c r="G40" s="1" t="s">
        <v>53</v>
      </c>
      <c r="H40" s="1" t="s">
        <v>56</v>
      </c>
      <c r="I40" s="1">
        <f>'入力用紙'!U33</f>
        <v>0</v>
      </c>
      <c r="J40" s="1">
        <f>'入力用紙'!V33</f>
        <v>0</v>
      </c>
      <c r="K40" s="1">
        <f>'入力用紙'!W33</f>
        <v>0</v>
      </c>
      <c r="L40" s="1">
        <f>'入力用紙'!Y33</f>
        <v>0</v>
      </c>
      <c r="M40" s="1">
        <f>'入力用紙'!AA33</f>
        <v>0</v>
      </c>
      <c r="N40" s="1">
        <f>'入力用紙'!AC33</f>
        <v>0</v>
      </c>
      <c r="O40" s="1">
        <f>'入力用紙'!AE33</f>
        <v>0</v>
      </c>
      <c r="P40" s="12">
        <f>'入力用紙'!AG33</f>
        <v>0</v>
      </c>
      <c r="Q40" s="1">
        <f>'入力用紙'!AH33</f>
        <v>0</v>
      </c>
      <c r="R40" s="1">
        <f>'入力用紙'!X33</f>
        <v>0</v>
      </c>
    </row>
    <row r="41" spans="1:18" ht="13.5">
      <c r="A41" s="1">
        <v>141</v>
      </c>
      <c r="B41" s="1" t="str">
        <f t="shared" si="1"/>
        <v>0141</v>
      </c>
      <c r="C41" s="1">
        <f>'入力用紙'!$E$5</f>
        <v>0</v>
      </c>
      <c r="D41" s="1">
        <f>'入力用紙'!$J$5</f>
        <v>0</v>
      </c>
      <c r="E41" s="1">
        <f>'入力用紙'!$V$8</f>
        <v>0</v>
      </c>
      <c r="F41" s="1">
        <f>'入力用紙'!$W$8</f>
        <v>0</v>
      </c>
      <c r="G41" s="1" t="s">
        <v>53</v>
      </c>
      <c r="H41" s="1" t="s">
        <v>56</v>
      </c>
      <c r="I41" s="1">
        <f>'入力用紙'!U34</f>
        <v>0</v>
      </c>
      <c r="J41" s="1">
        <f>'入力用紙'!V34</f>
        <v>0</v>
      </c>
      <c r="K41" s="1">
        <f>'入力用紙'!W34</f>
        <v>0</v>
      </c>
      <c r="L41" s="1">
        <f>'入力用紙'!Y34</f>
        <v>0</v>
      </c>
      <c r="M41" s="1">
        <f>'入力用紙'!AA34</f>
        <v>0</v>
      </c>
      <c r="N41" s="1">
        <f>'入力用紙'!AC34</f>
        <v>0</v>
      </c>
      <c r="O41" s="1">
        <f>'入力用紙'!AE34</f>
        <v>0</v>
      </c>
      <c r="P41" s="12">
        <f>'入力用紙'!AG34</f>
        <v>0</v>
      </c>
      <c r="Q41" s="1">
        <f>'入力用紙'!AH34</f>
        <v>0</v>
      </c>
      <c r="R41" s="1">
        <f>'入力用紙'!X34</f>
        <v>0</v>
      </c>
    </row>
    <row r="42" spans="1:18" ht="13.5">
      <c r="A42" s="1">
        <v>142</v>
      </c>
      <c r="B42" s="1" t="str">
        <f t="shared" si="1"/>
        <v>0142</v>
      </c>
      <c r="C42" s="1">
        <f>'入力用紙'!$E$5</f>
        <v>0</v>
      </c>
      <c r="D42" s="1">
        <f>'入力用紙'!$J$5</f>
        <v>0</v>
      </c>
      <c r="E42" s="1">
        <f>'入力用紙'!$V$8</f>
        <v>0</v>
      </c>
      <c r="F42" s="1">
        <f>'入力用紙'!$W$8</f>
        <v>0</v>
      </c>
      <c r="G42" s="1" t="s">
        <v>53</v>
      </c>
      <c r="H42" s="1" t="s">
        <v>56</v>
      </c>
      <c r="I42" s="1">
        <f>'入力用紙'!U35</f>
        <v>0</v>
      </c>
      <c r="J42" s="1">
        <f>'入力用紙'!V35</f>
        <v>0</v>
      </c>
      <c r="K42" s="1">
        <f>'入力用紙'!W35</f>
        <v>0</v>
      </c>
      <c r="L42" s="1">
        <f>'入力用紙'!Y35</f>
        <v>0</v>
      </c>
      <c r="M42" s="1">
        <f>'入力用紙'!AA35</f>
        <v>0</v>
      </c>
      <c r="N42" s="1">
        <f>'入力用紙'!AC35</f>
        <v>0</v>
      </c>
      <c r="O42" s="1">
        <f>'入力用紙'!AE35</f>
        <v>0</v>
      </c>
      <c r="P42" s="12">
        <f>'入力用紙'!AG35</f>
        <v>0</v>
      </c>
      <c r="Q42" s="1">
        <f>'入力用紙'!AH35</f>
        <v>0</v>
      </c>
      <c r="R42" s="1">
        <f>'入力用紙'!X35</f>
        <v>0</v>
      </c>
    </row>
    <row r="43" spans="1:18" ht="13.5">
      <c r="A43" s="1">
        <v>143</v>
      </c>
      <c r="B43" s="1" t="str">
        <f t="shared" si="1"/>
        <v>0143</v>
      </c>
      <c r="C43" s="1">
        <f>'入力用紙'!$E$5</f>
        <v>0</v>
      </c>
      <c r="D43" s="1">
        <f>'入力用紙'!$J$5</f>
        <v>0</v>
      </c>
      <c r="E43" s="1">
        <f>'入力用紙'!$V$8</f>
        <v>0</v>
      </c>
      <c r="F43" s="1">
        <f>'入力用紙'!$W$8</f>
        <v>0</v>
      </c>
      <c r="G43" s="1" t="s">
        <v>53</v>
      </c>
      <c r="H43" s="1" t="s">
        <v>56</v>
      </c>
      <c r="I43" s="1">
        <f>'入力用紙'!U36</f>
        <v>0</v>
      </c>
      <c r="J43" s="1">
        <f>'入力用紙'!V36</f>
        <v>0</v>
      </c>
      <c r="K43" s="1">
        <f>'入力用紙'!W36</f>
        <v>0</v>
      </c>
      <c r="L43" s="1">
        <f>'入力用紙'!Y36</f>
        <v>0</v>
      </c>
      <c r="M43" s="1">
        <f>'入力用紙'!AA36</f>
        <v>0</v>
      </c>
      <c r="N43" s="1">
        <f>'入力用紙'!AC36</f>
        <v>0</v>
      </c>
      <c r="O43" s="1">
        <f>'入力用紙'!AE36</f>
        <v>0</v>
      </c>
      <c r="P43" s="12">
        <f>'入力用紙'!AG36</f>
        <v>0</v>
      </c>
      <c r="Q43" s="1">
        <f>'入力用紙'!AH36</f>
        <v>0</v>
      </c>
      <c r="R43" s="1">
        <f>'入力用紙'!X36</f>
        <v>0</v>
      </c>
    </row>
    <row r="44" spans="1:18" ht="13.5">
      <c r="A44" s="1">
        <v>144</v>
      </c>
      <c r="B44" s="1" t="str">
        <f t="shared" si="1"/>
        <v>0144</v>
      </c>
      <c r="C44" s="1">
        <f>'入力用紙'!$E$5</f>
        <v>0</v>
      </c>
      <c r="D44" s="1">
        <f>'入力用紙'!$J$5</f>
        <v>0</v>
      </c>
      <c r="E44" s="1">
        <f>'入力用紙'!$V$8</f>
        <v>0</v>
      </c>
      <c r="F44" s="1">
        <f>'入力用紙'!$W$8</f>
        <v>0</v>
      </c>
      <c r="G44" s="1" t="s">
        <v>53</v>
      </c>
      <c r="H44" s="1" t="s">
        <v>56</v>
      </c>
      <c r="I44" s="1">
        <f>'入力用紙'!U37</f>
        <v>0</v>
      </c>
      <c r="J44" s="1">
        <f>'入力用紙'!V37</f>
        <v>0</v>
      </c>
      <c r="K44" s="1">
        <f>'入力用紙'!W37</f>
        <v>0</v>
      </c>
      <c r="L44" s="1">
        <f>'入力用紙'!Y37</f>
        <v>0</v>
      </c>
      <c r="M44" s="1">
        <f>'入力用紙'!AA37</f>
        <v>0</v>
      </c>
      <c r="N44" s="1">
        <f>'入力用紙'!AC37</f>
        <v>0</v>
      </c>
      <c r="O44" s="1">
        <f>'入力用紙'!AE37</f>
        <v>0</v>
      </c>
      <c r="P44" s="12">
        <f>'入力用紙'!AG37</f>
        <v>0</v>
      </c>
      <c r="Q44" s="1">
        <f>'入力用紙'!AH37</f>
        <v>0</v>
      </c>
      <c r="R44" s="1">
        <f>'入力用紙'!X37</f>
        <v>0</v>
      </c>
    </row>
    <row r="45" spans="1:18" ht="13.5">
      <c r="A45" s="1">
        <v>145</v>
      </c>
      <c r="B45" s="1" t="str">
        <f t="shared" si="1"/>
        <v>0145</v>
      </c>
      <c r="C45" s="1">
        <f>'入力用紙'!$E$5</f>
        <v>0</v>
      </c>
      <c r="D45" s="1">
        <f>'入力用紙'!$J$5</f>
        <v>0</v>
      </c>
      <c r="E45" s="1">
        <f>'入力用紙'!$V$8</f>
        <v>0</v>
      </c>
      <c r="F45" s="1">
        <f>'入力用紙'!$W$8</f>
        <v>0</v>
      </c>
      <c r="G45" s="1" t="s">
        <v>53</v>
      </c>
      <c r="H45" s="1" t="s">
        <v>56</v>
      </c>
      <c r="I45" s="1">
        <f>'入力用紙'!U38</f>
        <v>0</v>
      </c>
      <c r="J45" s="1">
        <f>'入力用紙'!V38</f>
        <v>0</v>
      </c>
      <c r="K45" s="1">
        <f>'入力用紙'!W38</f>
        <v>0</v>
      </c>
      <c r="L45" s="1">
        <f>'入力用紙'!Y38</f>
        <v>0</v>
      </c>
      <c r="M45" s="1">
        <f>'入力用紙'!AA38</f>
        <v>0</v>
      </c>
      <c r="N45" s="1">
        <f>'入力用紙'!AC38</f>
        <v>0</v>
      </c>
      <c r="O45" s="1">
        <f>'入力用紙'!AE38</f>
        <v>0</v>
      </c>
      <c r="P45" s="12">
        <f>'入力用紙'!AG38</f>
        <v>0</v>
      </c>
      <c r="Q45" s="1">
        <f>'入力用紙'!AH38</f>
        <v>0</v>
      </c>
      <c r="R45" s="1">
        <f>'入力用紙'!X38</f>
        <v>0</v>
      </c>
    </row>
    <row r="46" spans="1:18" ht="13.5">
      <c r="A46" s="1">
        <v>146</v>
      </c>
      <c r="B46" s="1" t="str">
        <f t="shared" si="1"/>
        <v>0146</v>
      </c>
      <c r="C46" s="1">
        <f>'入力用紙'!$E$5</f>
        <v>0</v>
      </c>
      <c r="D46" s="1">
        <f>'入力用紙'!$J$5</f>
        <v>0</v>
      </c>
      <c r="E46" s="1">
        <f>'入力用紙'!$V$8</f>
        <v>0</v>
      </c>
      <c r="F46" s="1">
        <f>'入力用紙'!$W$8</f>
        <v>0</v>
      </c>
      <c r="G46" s="1" t="s">
        <v>53</v>
      </c>
      <c r="H46" s="1" t="s">
        <v>56</v>
      </c>
      <c r="I46" s="1">
        <f>'入力用紙'!U39</f>
        <v>0</v>
      </c>
      <c r="J46" s="1">
        <f>'入力用紙'!V39</f>
        <v>0</v>
      </c>
      <c r="K46" s="1">
        <f>'入力用紙'!W39</f>
        <v>0</v>
      </c>
      <c r="L46" s="1">
        <f>'入力用紙'!Y39</f>
        <v>0</v>
      </c>
      <c r="M46" s="1">
        <f>'入力用紙'!AA39</f>
        <v>0</v>
      </c>
      <c r="N46" s="1">
        <f>'入力用紙'!AC39</f>
        <v>0</v>
      </c>
      <c r="O46" s="1">
        <f>'入力用紙'!AE39</f>
        <v>0</v>
      </c>
      <c r="P46" s="12">
        <f>'入力用紙'!AG39</f>
        <v>0</v>
      </c>
      <c r="Q46" s="1">
        <f>'入力用紙'!AH39</f>
        <v>0</v>
      </c>
      <c r="R46" s="1">
        <f>'入力用紙'!X39</f>
        <v>0</v>
      </c>
    </row>
    <row r="47" spans="1:18" ht="13.5">
      <c r="A47" s="1">
        <v>147</v>
      </c>
      <c r="B47" s="1" t="str">
        <f t="shared" si="1"/>
        <v>0147</v>
      </c>
      <c r="C47" s="1">
        <f>'入力用紙'!$E$5</f>
        <v>0</v>
      </c>
      <c r="D47" s="1">
        <f>'入力用紙'!$J$5</f>
        <v>0</v>
      </c>
      <c r="E47" s="1">
        <f>'入力用紙'!$V$8</f>
        <v>0</v>
      </c>
      <c r="F47" s="1">
        <f>'入力用紙'!$W$8</f>
        <v>0</v>
      </c>
      <c r="G47" s="1" t="s">
        <v>53</v>
      </c>
      <c r="H47" s="1" t="s">
        <v>56</v>
      </c>
      <c r="I47" s="1">
        <f>'入力用紙'!U40</f>
        <v>0</v>
      </c>
      <c r="J47" s="1">
        <f>'入力用紙'!V40</f>
        <v>0</v>
      </c>
      <c r="K47" s="1">
        <f>'入力用紙'!W40</f>
        <v>0</v>
      </c>
      <c r="L47" s="1">
        <f>'入力用紙'!Y40</f>
        <v>0</v>
      </c>
      <c r="M47" s="1">
        <f>'入力用紙'!AA40</f>
        <v>0</v>
      </c>
      <c r="N47" s="1">
        <f>'入力用紙'!AC40</f>
        <v>0</v>
      </c>
      <c r="O47" s="1">
        <f>'入力用紙'!AE40</f>
        <v>0</v>
      </c>
      <c r="P47" s="12">
        <f>'入力用紙'!AG40</f>
        <v>0</v>
      </c>
      <c r="Q47" s="1">
        <f>'入力用紙'!AH40</f>
        <v>0</v>
      </c>
      <c r="R47" s="1">
        <f>'入力用紙'!X40</f>
        <v>0</v>
      </c>
    </row>
    <row r="48" spans="1:18" ht="13.5">
      <c r="A48" s="1">
        <v>148</v>
      </c>
      <c r="B48" s="1" t="str">
        <f t="shared" si="1"/>
        <v>0148</v>
      </c>
      <c r="C48" s="1">
        <f>'入力用紙'!$E$5</f>
        <v>0</v>
      </c>
      <c r="D48" s="1">
        <f>'入力用紙'!$J$5</f>
        <v>0</v>
      </c>
      <c r="E48" s="1">
        <f>'入力用紙'!$V$8</f>
        <v>0</v>
      </c>
      <c r="F48" s="1">
        <f>'入力用紙'!$W$8</f>
        <v>0</v>
      </c>
      <c r="G48" s="1" t="s">
        <v>53</v>
      </c>
      <c r="H48" s="1" t="s">
        <v>56</v>
      </c>
      <c r="I48" s="1">
        <f>'入力用紙'!U41</f>
        <v>0</v>
      </c>
      <c r="J48" s="1">
        <f>'入力用紙'!V41</f>
        <v>0</v>
      </c>
      <c r="K48" s="1">
        <f>'入力用紙'!W41</f>
        <v>0</v>
      </c>
      <c r="L48" s="1">
        <f>'入力用紙'!Y41</f>
        <v>0</v>
      </c>
      <c r="M48" s="1">
        <f>'入力用紙'!AA41</f>
        <v>0</v>
      </c>
      <c r="N48" s="1">
        <f>'入力用紙'!AC41</f>
        <v>0</v>
      </c>
      <c r="O48" s="1">
        <f>'入力用紙'!AE41</f>
        <v>0</v>
      </c>
      <c r="P48" s="12">
        <f>'入力用紙'!AG41</f>
        <v>0</v>
      </c>
      <c r="Q48" s="1">
        <f>'入力用紙'!AH41</f>
        <v>0</v>
      </c>
      <c r="R48" s="1">
        <f>'入力用紙'!X41</f>
        <v>0</v>
      </c>
    </row>
    <row r="49" spans="1:18" ht="13.5">
      <c r="A49" s="1">
        <v>149</v>
      </c>
      <c r="B49" s="1" t="str">
        <f t="shared" si="1"/>
        <v>0149</v>
      </c>
      <c r="C49" s="1">
        <f>'入力用紙'!$E$5</f>
        <v>0</v>
      </c>
      <c r="D49" s="1">
        <f>'入力用紙'!$J$5</f>
        <v>0</v>
      </c>
      <c r="E49" s="1">
        <f>'入力用紙'!$V$8</f>
        <v>0</v>
      </c>
      <c r="F49" s="1">
        <f>'入力用紙'!$W$8</f>
        <v>0</v>
      </c>
      <c r="G49" s="1" t="s">
        <v>53</v>
      </c>
      <c r="H49" s="1" t="s">
        <v>56</v>
      </c>
      <c r="I49" s="1">
        <f>'入力用紙'!U42</f>
        <v>0</v>
      </c>
      <c r="J49" s="1">
        <f>'入力用紙'!V42</f>
        <v>0</v>
      </c>
      <c r="K49" s="1">
        <f>'入力用紙'!W42</f>
        <v>0</v>
      </c>
      <c r="L49" s="1">
        <f>'入力用紙'!Y42</f>
        <v>0</v>
      </c>
      <c r="M49" s="1">
        <f>'入力用紙'!AA42</f>
        <v>0</v>
      </c>
      <c r="N49" s="1">
        <f>'入力用紙'!AC42</f>
        <v>0</v>
      </c>
      <c r="O49" s="1">
        <f>'入力用紙'!AE42</f>
        <v>0</v>
      </c>
      <c r="P49" s="12">
        <f>'入力用紙'!AG42</f>
        <v>0</v>
      </c>
      <c r="Q49" s="1">
        <f>'入力用紙'!AH42</f>
        <v>0</v>
      </c>
      <c r="R49" s="1">
        <f>'入力用紙'!X42</f>
        <v>0</v>
      </c>
    </row>
    <row r="50" spans="1:18" ht="13.5">
      <c r="A50" s="1">
        <v>150</v>
      </c>
      <c r="B50" s="1" t="str">
        <f t="shared" si="1"/>
        <v>0150</v>
      </c>
      <c r="C50" s="1">
        <f>'入力用紙'!$E$5</f>
        <v>0</v>
      </c>
      <c r="D50" s="1">
        <f>'入力用紙'!$J$5</f>
        <v>0</v>
      </c>
      <c r="E50" s="1">
        <f>'入力用紙'!$V$8</f>
        <v>0</v>
      </c>
      <c r="F50" s="1">
        <f>'入力用紙'!$W$8</f>
        <v>0</v>
      </c>
      <c r="G50" s="1" t="s">
        <v>53</v>
      </c>
      <c r="H50" s="1" t="s">
        <v>56</v>
      </c>
      <c r="I50" s="1">
        <f>'入力用紙'!U43</f>
        <v>0</v>
      </c>
      <c r="J50" s="1">
        <f>'入力用紙'!V43</f>
        <v>0</v>
      </c>
      <c r="K50" s="1">
        <f>'入力用紙'!W43</f>
        <v>0</v>
      </c>
      <c r="L50" s="1">
        <f>'入力用紙'!Y43</f>
        <v>0</v>
      </c>
      <c r="M50" s="1">
        <f>'入力用紙'!AA43</f>
        <v>0</v>
      </c>
      <c r="N50" s="1">
        <f>'入力用紙'!AC43</f>
        <v>0</v>
      </c>
      <c r="O50" s="1">
        <f>'入力用紙'!AE43</f>
        <v>0</v>
      </c>
      <c r="P50" s="12">
        <f>'入力用紙'!AG43</f>
        <v>0</v>
      </c>
      <c r="Q50" s="1">
        <f>'入力用紙'!AH43</f>
        <v>0</v>
      </c>
      <c r="R50" s="1">
        <f>'入力用紙'!X43</f>
        <v>0</v>
      </c>
    </row>
    <row r="51" spans="1:18" ht="13.5">
      <c r="A51" s="1">
        <v>151</v>
      </c>
      <c r="B51" s="1" t="str">
        <f t="shared" si="1"/>
        <v>0151</v>
      </c>
      <c r="C51" s="1">
        <f>'入力用紙'!$E$5</f>
        <v>0</v>
      </c>
      <c r="D51" s="1">
        <f>'入力用紙'!$J$5</f>
        <v>0</v>
      </c>
      <c r="E51" s="1">
        <f>'入力用紙'!$V$8</f>
        <v>0</v>
      </c>
      <c r="F51" s="1">
        <f>'入力用紙'!$W$8</f>
        <v>0</v>
      </c>
      <c r="G51" s="1" t="s">
        <v>53</v>
      </c>
      <c r="H51" s="1" t="s">
        <v>56</v>
      </c>
      <c r="I51" s="1">
        <f>'入力用紙'!U44</f>
        <v>0</v>
      </c>
      <c r="J51" s="1">
        <f>'入力用紙'!V44</f>
        <v>0</v>
      </c>
      <c r="K51" s="1">
        <f>'入力用紙'!W44</f>
        <v>0</v>
      </c>
      <c r="L51" s="1">
        <f>'入力用紙'!Y44</f>
        <v>0</v>
      </c>
      <c r="M51" s="1">
        <f>'入力用紙'!AA44</f>
        <v>0</v>
      </c>
      <c r="N51" s="1">
        <f>'入力用紙'!AC44</f>
        <v>0</v>
      </c>
      <c r="O51" s="1">
        <f>'入力用紙'!AE44</f>
        <v>0</v>
      </c>
      <c r="P51" s="12">
        <f>'入力用紙'!AG44</f>
        <v>0</v>
      </c>
      <c r="Q51" s="1">
        <f>'入力用紙'!AH44</f>
        <v>0</v>
      </c>
      <c r="R51" s="1">
        <f>'入力用紙'!X44</f>
        <v>0</v>
      </c>
    </row>
    <row r="52" spans="1:18" ht="13.5">
      <c r="A52" s="1">
        <v>152</v>
      </c>
      <c r="B52" s="1" t="str">
        <f>D52&amp;A52</f>
        <v>0152</v>
      </c>
      <c r="C52" s="1">
        <f>'入力用紙'!$E$5</f>
        <v>0</v>
      </c>
      <c r="D52" s="1">
        <f>'入力用紙'!$J$5</f>
        <v>0</v>
      </c>
      <c r="E52" s="1">
        <f>'入力用紙'!$V$8</f>
        <v>0</v>
      </c>
      <c r="F52" s="1">
        <f>'入力用紙'!$W$8</f>
        <v>0</v>
      </c>
      <c r="G52" s="1" t="s">
        <v>53</v>
      </c>
      <c r="H52" s="1" t="s">
        <v>56</v>
      </c>
      <c r="I52" s="1">
        <f>'入力用紙'!U45</f>
        <v>0</v>
      </c>
      <c r="J52" s="1">
        <f>'入力用紙'!V45</f>
        <v>0</v>
      </c>
      <c r="K52" s="1">
        <f>'入力用紙'!W45</f>
        <v>0</v>
      </c>
      <c r="L52" s="1">
        <f>'入力用紙'!Y45</f>
        <v>0</v>
      </c>
      <c r="M52" s="1">
        <f>'入力用紙'!AA45</f>
        <v>0</v>
      </c>
      <c r="N52" s="1">
        <f>'入力用紙'!AC45</f>
        <v>0</v>
      </c>
      <c r="O52" s="1">
        <f>'入力用紙'!AE45</f>
        <v>0</v>
      </c>
      <c r="P52" s="12">
        <f>'入力用紙'!AG45</f>
        <v>0</v>
      </c>
      <c r="Q52" s="1">
        <f>'入力用紙'!AH45</f>
        <v>0</v>
      </c>
      <c r="R52" s="1">
        <f>'入力用紙'!X45</f>
        <v>0</v>
      </c>
    </row>
    <row r="53" spans="1:18" ht="13.5">
      <c r="A53" s="1">
        <v>153</v>
      </c>
      <c r="B53" s="1" t="str">
        <f>D53&amp;A53</f>
        <v>0153</v>
      </c>
      <c r="C53" s="1">
        <f>'入力用紙'!$E$5</f>
        <v>0</v>
      </c>
      <c r="D53" s="1">
        <f>'入力用紙'!$J$5</f>
        <v>0</v>
      </c>
      <c r="E53" s="1">
        <f>'入力用紙'!$V$8</f>
        <v>0</v>
      </c>
      <c r="F53" s="1">
        <f>'入力用紙'!$W$8</f>
        <v>0</v>
      </c>
      <c r="G53" s="1" t="s">
        <v>53</v>
      </c>
      <c r="H53" s="1" t="s">
        <v>56</v>
      </c>
      <c r="I53" s="1">
        <f>'入力用紙'!U46</f>
        <v>0</v>
      </c>
      <c r="J53" s="1">
        <f>'入力用紙'!V46</f>
        <v>0</v>
      </c>
      <c r="K53" s="1">
        <f>'入力用紙'!W46</f>
        <v>0</v>
      </c>
      <c r="L53" s="1">
        <f>'入力用紙'!Y46</f>
        <v>0</v>
      </c>
      <c r="M53" s="1">
        <f>'入力用紙'!AA46</f>
        <v>0</v>
      </c>
      <c r="N53" s="1">
        <f>'入力用紙'!AC46</f>
        <v>0</v>
      </c>
      <c r="O53" s="1">
        <f>'入力用紙'!AE46</f>
        <v>0</v>
      </c>
      <c r="P53" s="12">
        <f>'入力用紙'!AG46</f>
        <v>0</v>
      </c>
      <c r="Q53" s="1">
        <f>'入力用紙'!AH46</f>
        <v>0</v>
      </c>
      <c r="R53" s="1">
        <f>'入力用紙'!X46</f>
        <v>0</v>
      </c>
    </row>
    <row r="54" spans="1:18" ht="13.5">
      <c r="A54" s="1">
        <v>154</v>
      </c>
      <c r="B54" s="1" t="str">
        <f>D54&amp;A54</f>
        <v>0154</v>
      </c>
      <c r="C54" s="1">
        <f>'入力用紙'!$E$5</f>
        <v>0</v>
      </c>
      <c r="D54" s="1">
        <f>'入力用紙'!$J$5</f>
        <v>0</v>
      </c>
      <c r="E54" s="1">
        <f>'入力用紙'!$V$8</f>
        <v>0</v>
      </c>
      <c r="F54" s="1">
        <f>'入力用紙'!$W$8</f>
        <v>0</v>
      </c>
      <c r="G54" s="1" t="s">
        <v>53</v>
      </c>
      <c r="H54" s="1" t="s">
        <v>56</v>
      </c>
      <c r="I54" s="1">
        <f>'入力用紙'!U47</f>
        <v>0</v>
      </c>
      <c r="J54" s="1">
        <f>'入力用紙'!V47</f>
        <v>0</v>
      </c>
      <c r="K54" s="1">
        <f>'入力用紙'!W47</f>
        <v>0</v>
      </c>
      <c r="L54" s="1">
        <f>'入力用紙'!Y47</f>
        <v>0</v>
      </c>
      <c r="M54" s="1">
        <f>'入力用紙'!AA47</f>
        <v>0</v>
      </c>
      <c r="N54" s="1">
        <f>'入力用紙'!AC47</f>
        <v>0</v>
      </c>
      <c r="O54" s="1">
        <f>'入力用紙'!AE47</f>
        <v>0</v>
      </c>
      <c r="P54" s="12">
        <f>'入力用紙'!AG47</f>
        <v>0</v>
      </c>
      <c r="Q54" s="1">
        <f>'入力用紙'!AH47</f>
        <v>0</v>
      </c>
      <c r="R54" s="1">
        <f>'入力用紙'!X47</f>
        <v>0</v>
      </c>
    </row>
    <row r="55" spans="1:18" ht="13.5">
      <c r="A55" s="1">
        <v>155</v>
      </c>
      <c r="B55" s="1" t="str">
        <f>D55&amp;A55</f>
        <v>0155</v>
      </c>
      <c r="C55" s="1">
        <f>'入力用紙'!$E$5</f>
        <v>0</v>
      </c>
      <c r="D55" s="1">
        <f>'入力用紙'!$J$5</f>
        <v>0</v>
      </c>
      <c r="E55" s="1">
        <f>'入力用紙'!$V$8</f>
        <v>0</v>
      </c>
      <c r="F55" s="1">
        <f>'入力用紙'!$W$8</f>
        <v>0</v>
      </c>
      <c r="G55" s="1" t="s">
        <v>53</v>
      </c>
      <c r="H55" s="1" t="s">
        <v>56</v>
      </c>
      <c r="I55" s="1">
        <f>'入力用紙'!U48</f>
        <v>0</v>
      </c>
      <c r="J55" s="1">
        <f>'入力用紙'!V48</f>
        <v>0</v>
      </c>
      <c r="K55" s="1">
        <f>'入力用紙'!W48</f>
        <v>0</v>
      </c>
      <c r="L55" s="1">
        <f>'入力用紙'!Y48</f>
        <v>0</v>
      </c>
      <c r="M55" s="1">
        <f>'入力用紙'!AA48</f>
        <v>0</v>
      </c>
      <c r="N55" s="1">
        <f>'入力用紙'!AC48</f>
        <v>0</v>
      </c>
      <c r="O55" s="1">
        <f>'入力用紙'!AE48</f>
        <v>0</v>
      </c>
      <c r="P55" s="12">
        <f>'入力用紙'!AG48</f>
        <v>0</v>
      </c>
      <c r="Q55" s="1">
        <f>'入力用紙'!AH48</f>
        <v>0</v>
      </c>
      <c r="R55" s="1">
        <f>'入力用紙'!X48</f>
        <v>0</v>
      </c>
    </row>
    <row r="56" spans="1:18" ht="13.5">
      <c r="A56" s="1">
        <v>156</v>
      </c>
      <c r="B56" s="1" t="str">
        <f>D56&amp;A56</f>
        <v>0156</v>
      </c>
      <c r="C56" s="1">
        <f>'入力用紙'!$E$5</f>
        <v>0</v>
      </c>
      <c r="D56" s="1">
        <f>'入力用紙'!$J$5</f>
        <v>0</v>
      </c>
      <c r="E56" s="1">
        <f>'入力用紙'!$V$8</f>
        <v>0</v>
      </c>
      <c r="F56" s="1">
        <f>'入力用紙'!$W$8</f>
        <v>0</v>
      </c>
      <c r="G56" s="1" t="s">
        <v>53</v>
      </c>
      <c r="H56" s="1" t="s">
        <v>56</v>
      </c>
      <c r="I56" s="1">
        <f>'入力用紙'!U49</f>
        <v>0</v>
      </c>
      <c r="J56" s="1">
        <f>'入力用紙'!V49</f>
        <v>0</v>
      </c>
      <c r="K56" s="1">
        <f>'入力用紙'!W49</f>
        <v>0</v>
      </c>
      <c r="L56" s="1">
        <f>'入力用紙'!Y49</f>
        <v>0</v>
      </c>
      <c r="M56" s="1">
        <f>'入力用紙'!AA49</f>
        <v>0</v>
      </c>
      <c r="N56" s="1">
        <f>'入力用紙'!AC49</f>
        <v>0</v>
      </c>
      <c r="O56" s="1">
        <f>'入力用紙'!AE49</f>
        <v>0</v>
      </c>
      <c r="P56" s="12">
        <f>'入力用紙'!AG49</f>
        <v>0</v>
      </c>
      <c r="Q56" s="1">
        <f>'入力用紙'!AH49</f>
        <v>0</v>
      </c>
      <c r="R56" s="1">
        <f>'入力用紙'!X49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AS116"/>
  <sheetViews>
    <sheetView view="pageBreakPreview" zoomScaleSheetLayoutView="100" zoomScalePageLayoutView="0" workbookViewId="0" topLeftCell="A99">
      <selection activeCell="T23" sqref="T23:V23"/>
    </sheetView>
  </sheetViews>
  <sheetFormatPr defaultColWidth="9.00390625" defaultRowHeight="13.5"/>
  <cols>
    <col min="1" max="1" width="5.00390625" style="125" customWidth="1"/>
    <col min="2" max="45" width="2.25390625" style="125" customWidth="1"/>
    <col min="46" max="16384" width="9.00390625" style="125" customWidth="1"/>
  </cols>
  <sheetData>
    <row r="1" spans="1:45" ht="42" customHeight="1">
      <c r="A1" s="246" t="str">
        <f>'入力用紙'!E2&amp;"　"&amp;'入力用紙'!F2&amp;"申込書（男子団体）"</f>
        <v>令和6年度　第46回札幌支部高等学校柔道春季大会申込書（男子団体）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124"/>
      <c r="AR1" s="124"/>
      <c r="AS1" s="124"/>
    </row>
    <row r="2" ht="10.5" customHeight="1"/>
    <row r="3" spans="1:40" ht="31.5" customHeight="1">
      <c r="A3" s="230" t="s">
        <v>20</v>
      </c>
      <c r="B3" s="230"/>
      <c r="C3" s="230"/>
      <c r="E3" s="231">
        <f>IF('入力用紙'!$E$5="","",'入力用紙'!$E$5)</f>
      </c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3"/>
      <c r="X3" s="230" t="s">
        <v>21</v>
      </c>
      <c r="Y3" s="230"/>
      <c r="Z3" s="230"/>
      <c r="AB3" s="247">
        <f>'入力用紙'!$E$8</f>
        <v>0</v>
      </c>
      <c r="AC3" s="248"/>
      <c r="AD3" s="248"/>
      <c r="AE3" s="248"/>
      <c r="AF3" s="248"/>
      <c r="AG3" s="248"/>
      <c r="AH3" s="126"/>
      <c r="AI3" s="248">
        <f>'入力用紙'!$F$8</f>
        <v>0</v>
      </c>
      <c r="AJ3" s="248"/>
      <c r="AK3" s="248"/>
      <c r="AL3" s="248"/>
      <c r="AM3" s="248"/>
      <c r="AN3" s="249"/>
    </row>
    <row r="4" ht="12" customHeight="1"/>
    <row r="5" spans="2:11" ht="21">
      <c r="B5" s="255" t="s">
        <v>117</v>
      </c>
      <c r="C5" s="255"/>
      <c r="D5" s="255"/>
      <c r="E5" s="255"/>
      <c r="F5" s="255"/>
      <c r="G5" s="255"/>
      <c r="H5" s="255"/>
      <c r="I5" s="255"/>
      <c r="J5" s="255"/>
      <c r="K5" s="255"/>
    </row>
    <row r="6" spans="1:42" ht="2.25" customHeight="1">
      <c r="A6" s="127"/>
      <c r="B6" s="127"/>
      <c r="C6" s="127"/>
      <c r="D6" s="127"/>
      <c r="E6" s="127"/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</row>
    <row r="7" spans="1:42" ht="23.25" customHeight="1">
      <c r="A7" s="127"/>
      <c r="B7" s="234" t="s">
        <v>33</v>
      </c>
      <c r="C7" s="235"/>
      <c r="D7" s="235"/>
      <c r="E7" s="235"/>
      <c r="F7" s="236"/>
      <c r="G7" s="234" t="s">
        <v>22</v>
      </c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6"/>
      <c r="T7" s="220" t="s">
        <v>9</v>
      </c>
      <c r="U7" s="220"/>
      <c r="V7" s="220"/>
      <c r="W7" s="220" t="s">
        <v>10</v>
      </c>
      <c r="X7" s="220"/>
      <c r="Y7" s="220"/>
      <c r="Z7" s="220" t="s">
        <v>5</v>
      </c>
      <c r="AA7" s="220"/>
      <c r="AB7" s="220"/>
      <c r="AC7" s="220" t="s">
        <v>6</v>
      </c>
      <c r="AD7" s="220"/>
      <c r="AE7" s="220"/>
      <c r="AF7" s="238" t="s">
        <v>84</v>
      </c>
      <c r="AG7" s="238"/>
      <c r="AH7" s="238"/>
      <c r="AI7" s="238"/>
      <c r="AJ7" s="238"/>
      <c r="AK7" s="238"/>
      <c r="AL7" s="238"/>
      <c r="AM7" s="238"/>
      <c r="AN7" s="238"/>
      <c r="AO7" s="238"/>
      <c r="AP7" s="239"/>
    </row>
    <row r="8" spans="1:42" ht="39.75" customHeight="1">
      <c r="A8" s="127"/>
      <c r="B8" s="227" t="str">
        <f>'入力用紙'!D12</f>
        <v>先鋒</v>
      </c>
      <c r="C8" s="228"/>
      <c r="D8" s="228"/>
      <c r="E8" s="228"/>
      <c r="F8" s="229"/>
      <c r="G8" s="221">
        <f>'入力用紙'!E12</f>
        <v>0</v>
      </c>
      <c r="H8" s="218"/>
      <c r="I8" s="218"/>
      <c r="J8" s="218"/>
      <c r="K8" s="218"/>
      <c r="L8" s="218"/>
      <c r="M8" s="129"/>
      <c r="N8" s="218">
        <f>'入力用紙'!F12</f>
        <v>0</v>
      </c>
      <c r="O8" s="218"/>
      <c r="P8" s="218"/>
      <c r="Q8" s="218"/>
      <c r="R8" s="218"/>
      <c r="S8" s="219"/>
      <c r="T8" s="216">
        <f>'入力用紙'!H12</f>
        <v>0</v>
      </c>
      <c r="U8" s="216"/>
      <c r="V8" s="216"/>
      <c r="W8" s="216">
        <f>'入力用紙'!J12</f>
        <v>0</v>
      </c>
      <c r="X8" s="216"/>
      <c r="Y8" s="216"/>
      <c r="Z8" s="216">
        <f>'入力用紙'!L12</f>
        <v>0</v>
      </c>
      <c r="AA8" s="216"/>
      <c r="AB8" s="216"/>
      <c r="AC8" s="216">
        <f>'入力用紙'!N12</f>
        <v>0</v>
      </c>
      <c r="AD8" s="216"/>
      <c r="AE8" s="216"/>
      <c r="AF8" s="217">
        <f>'入力用紙'!P12</f>
        <v>0</v>
      </c>
      <c r="AG8" s="217"/>
      <c r="AH8" s="217"/>
      <c r="AI8" s="217"/>
      <c r="AJ8" s="217"/>
      <c r="AK8" s="217"/>
      <c r="AL8" s="217"/>
      <c r="AM8" s="217"/>
      <c r="AN8" s="217"/>
      <c r="AO8" s="217"/>
      <c r="AP8" s="217"/>
    </row>
    <row r="9" spans="1:42" ht="39.75" customHeight="1">
      <c r="A9" s="127"/>
      <c r="B9" s="227" t="str">
        <f>'入力用紙'!D13</f>
        <v>次鋒</v>
      </c>
      <c r="C9" s="228"/>
      <c r="D9" s="228"/>
      <c r="E9" s="228"/>
      <c r="F9" s="229"/>
      <c r="G9" s="221">
        <f>'入力用紙'!E13</f>
        <v>0</v>
      </c>
      <c r="H9" s="218"/>
      <c r="I9" s="218"/>
      <c r="J9" s="218"/>
      <c r="K9" s="218"/>
      <c r="L9" s="218"/>
      <c r="M9" s="130"/>
      <c r="N9" s="218">
        <f>'入力用紙'!F13</f>
        <v>0</v>
      </c>
      <c r="O9" s="218"/>
      <c r="P9" s="218"/>
      <c r="Q9" s="218"/>
      <c r="R9" s="218"/>
      <c r="S9" s="219"/>
      <c r="T9" s="216">
        <f>'入力用紙'!H13</f>
        <v>0</v>
      </c>
      <c r="U9" s="216"/>
      <c r="V9" s="216"/>
      <c r="W9" s="216">
        <f>'入力用紙'!J13</f>
        <v>0</v>
      </c>
      <c r="X9" s="216"/>
      <c r="Y9" s="216"/>
      <c r="Z9" s="216">
        <f>'入力用紙'!L13</f>
        <v>0</v>
      </c>
      <c r="AA9" s="216"/>
      <c r="AB9" s="216"/>
      <c r="AC9" s="216">
        <f>'入力用紙'!N13</f>
        <v>0</v>
      </c>
      <c r="AD9" s="216"/>
      <c r="AE9" s="216"/>
      <c r="AF9" s="217">
        <f>'入力用紙'!P13</f>
        <v>0</v>
      </c>
      <c r="AG9" s="217"/>
      <c r="AH9" s="217"/>
      <c r="AI9" s="217"/>
      <c r="AJ9" s="217"/>
      <c r="AK9" s="217"/>
      <c r="AL9" s="217"/>
      <c r="AM9" s="217"/>
      <c r="AN9" s="217"/>
      <c r="AO9" s="217"/>
      <c r="AP9" s="217"/>
    </row>
    <row r="10" spans="1:42" ht="39.75" customHeight="1">
      <c r="A10" s="127"/>
      <c r="B10" s="227" t="str">
        <f>'入力用紙'!D14</f>
        <v>中堅</v>
      </c>
      <c r="C10" s="228"/>
      <c r="D10" s="228"/>
      <c r="E10" s="228"/>
      <c r="F10" s="229"/>
      <c r="G10" s="221">
        <f>'入力用紙'!E14</f>
        <v>0</v>
      </c>
      <c r="H10" s="218"/>
      <c r="I10" s="218"/>
      <c r="J10" s="218"/>
      <c r="K10" s="218"/>
      <c r="L10" s="218"/>
      <c r="M10" s="130"/>
      <c r="N10" s="218">
        <f>'入力用紙'!F14</f>
        <v>0</v>
      </c>
      <c r="O10" s="218"/>
      <c r="P10" s="218"/>
      <c r="Q10" s="218"/>
      <c r="R10" s="218"/>
      <c r="S10" s="219"/>
      <c r="T10" s="216">
        <f>'入力用紙'!H14</f>
        <v>0</v>
      </c>
      <c r="U10" s="216"/>
      <c r="V10" s="216"/>
      <c r="W10" s="216">
        <f>'入力用紙'!J14</f>
        <v>0</v>
      </c>
      <c r="X10" s="216"/>
      <c r="Y10" s="216"/>
      <c r="Z10" s="216">
        <f>'入力用紙'!L14</f>
        <v>0</v>
      </c>
      <c r="AA10" s="216"/>
      <c r="AB10" s="216"/>
      <c r="AC10" s="216">
        <f>'入力用紙'!N14</f>
        <v>0</v>
      </c>
      <c r="AD10" s="216"/>
      <c r="AE10" s="216"/>
      <c r="AF10" s="217">
        <f>'入力用紙'!P14</f>
        <v>0</v>
      </c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</row>
    <row r="11" spans="1:42" ht="39.75" customHeight="1">
      <c r="A11" s="127"/>
      <c r="B11" s="227" t="str">
        <f>'入力用紙'!D15</f>
        <v>副将</v>
      </c>
      <c r="C11" s="228"/>
      <c r="D11" s="228"/>
      <c r="E11" s="228"/>
      <c r="F11" s="229"/>
      <c r="G11" s="221">
        <f>'入力用紙'!E15</f>
        <v>0</v>
      </c>
      <c r="H11" s="218"/>
      <c r="I11" s="218"/>
      <c r="J11" s="218"/>
      <c r="K11" s="218"/>
      <c r="L11" s="218"/>
      <c r="M11" s="130"/>
      <c r="N11" s="218">
        <f>'入力用紙'!F15</f>
        <v>0</v>
      </c>
      <c r="O11" s="218"/>
      <c r="P11" s="218"/>
      <c r="Q11" s="218"/>
      <c r="R11" s="218"/>
      <c r="S11" s="219"/>
      <c r="T11" s="216">
        <f>'入力用紙'!H15</f>
        <v>0</v>
      </c>
      <c r="U11" s="216"/>
      <c r="V11" s="216"/>
      <c r="W11" s="216">
        <f>'入力用紙'!J15</f>
        <v>0</v>
      </c>
      <c r="X11" s="216"/>
      <c r="Y11" s="216"/>
      <c r="Z11" s="216">
        <f>'入力用紙'!L15</f>
        <v>0</v>
      </c>
      <c r="AA11" s="216"/>
      <c r="AB11" s="216"/>
      <c r="AC11" s="216">
        <f>'入力用紙'!N15</f>
        <v>0</v>
      </c>
      <c r="AD11" s="216"/>
      <c r="AE11" s="216"/>
      <c r="AF11" s="217">
        <f>'入力用紙'!P15</f>
        <v>0</v>
      </c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</row>
    <row r="12" spans="1:42" ht="39.75" customHeight="1">
      <c r="A12" s="127"/>
      <c r="B12" s="227" t="str">
        <f>'入力用紙'!D16</f>
        <v>大将</v>
      </c>
      <c r="C12" s="228"/>
      <c r="D12" s="228"/>
      <c r="E12" s="228"/>
      <c r="F12" s="229"/>
      <c r="G12" s="221">
        <f>'入力用紙'!E16</f>
        <v>0</v>
      </c>
      <c r="H12" s="218"/>
      <c r="I12" s="218"/>
      <c r="J12" s="218"/>
      <c r="K12" s="218"/>
      <c r="L12" s="218"/>
      <c r="M12" s="130"/>
      <c r="N12" s="218">
        <f>'入力用紙'!F16</f>
        <v>0</v>
      </c>
      <c r="O12" s="218"/>
      <c r="P12" s="218"/>
      <c r="Q12" s="218"/>
      <c r="R12" s="218"/>
      <c r="S12" s="219"/>
      <c r="T12" s="216">
        <f>'入力用紙'!H16</f>
        <v>0</v>
      </c>
      <c r="U12" s="216"/>
      <c r="V12" s="216"/>
      <c r="W12" s="216">
        <f>'入力用紙'!J16</f>
        <v>0</v>
      </c>
      <c r="X12" s="216"/>
      <c r="Y12" s="216"/>
      <c r="Z12" s="216">
        <f>'入力用紙'!L16</f>
        <v>0</v>
      </c>
      <c r="AA12" s="216"/>
      <c r="AB12" s="216"/>
      <c r="AC12" s="216">
        <f>'入力用紙'!N16</f>
        <v>0</v>
      </c>
      <c r="AD12" s="216"/>
      <c r="AE12" s="216"/>
      <c r="AF12" s="217">
        <f>'入力用紙'!P16</f>
        <v>0</v>
      </c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</row>
    <row r="13" spans="1:42" ht="39.75" customHeight="1">
      <c r="A13" s="127"/>
      <c r="B13" s="227" t="str">
        <f>'入力用紙'!D17</f>
        <v>補欠</v>
      </c>
      <c r="C13" s="228"/>
      <c r="D13" s="228"/>
      <c r="E13" s="228"/>
      <c r="F13" s="229"/>
      <c r="G13" s="221">
        <f>'入力用紙'!E17</f>
        <v>0</v>
      </c>
      <c r="H13" s="218"/>
      <c r="I13" s="218"/>
      <c r="J13" s="218"/>
      <c r="K13" s="218"/>
      <c r="L13" s="218"/>
      <c r="M13" s="130"/>
      <c r="N13" s="218">
        <f>'入力用紙'!F17</f>
        <v>0</v>
      </c>
      <c r="O13" s="218"/>
      <c r="P13" s="218"/>
      <c r="Q13" s="218"/>
      <c r="R13" s="218"/>
      <c r="S13" s="219"/>
      <c r="T13" s="216">
        <f>'入力用紙'!H17</f>
        <v>0</v>
      </c>
      <c r="U13" s="216"/>
      <c r="V13" s="216"/>
      <c r="W13" s="216">
        <f>'入力用紙'!J17</f>
        <v>0</v>
      </c>
      <c r="X13" s="216"/>
      <c r="Y13" s="216"/>
      <c r="Z13" s="216">
        <f>'入力用紙'!L17</f>
        <v>0</v>
      </c>
      <c r="AA13" s="216"/>
      <c r="AB13" s="216"/>
      <c r="AC13" s="216">
        <f>'入力用紙'!N17</f>
        <v>0</v>
      </c>
      <c r="AD13" s="216"/>
      <c r="AE13" s="216"/>
      <c r="AF13" s="217">
        <f>'入力用紙'!P17</f>
        <v>0</v>
      </c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</row>
    <row r="14" spans="1:42" ht="39.75" customHeight="1">
      <c r="A14" s="127"/>
      <c r="B14" s="227" t="str">
        <f>'入力用紙'!D18</f>
        <v>補欠</v>
      </c>
      <c r="C14" s="228"/>
      <c r="D14" s="228"/>
      <c r="E14" s="228"/>
      <c r="F14" s="229"/>
      <c r="G14" s="221">
        <f>'入力用紙'!E18</f>
        <v>0</v>
      </c>
      <c r="H14" s="218"/>
      <c r="I14" s="218"/>
      <c r="J14" s="218"/>
      <c r="K14" s="218"/>
      <c r="L14" s="218"/>
      <c r="M14" s="130"/>
      <c r="N14" s="218">
        <f>'入力用紙'!F18</f>
        <v>0</v>
      </c>
      <c r="O14" s="218"/>
      <c r="P14" s="218"/>
      <c r="Q14" s="218"/>
      <c r="R14" s="218"/>
      <c r="S14" s="219"/>
      <c r="T14" s="216">
        <f>'入力用紙'!H18</f>
        <v>0</v>
      </c>
      <c r="U14" s="216"/>
      <c r="V14" s="216"/>
      <c r="W14" s="216">
        <f>'入力用紙'!J18</f>
        <v>0</v>
      </c>
      <c r="X14" s="216"/>
      <c r="Y14" s="216"/>
      <c r="Z14" s="216">
        <f>'入力用紙'!L18</f>
        <v>0</v>
      </c>
      <c r="AA14" s="216"/>
      <c r="AB14" s="216"/>
      <c r="AC14" s="216">
        <f>'入力用紙'!N18</f>
        <v>0</v>
      </c>
      <c r="AD14" s="216"/>
      <c r="AE14" s="216"/>
      <c r="AF14" s="217">
        <f>'入力用紙'!P18</f>
        <v>0</v>
      </c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</row>
    <row r="15" spans="1:43" ht="39.75" customHeight="1">
      <c r="A15" s="131"/>
      <c r="B15" s="250" t="str">
        <f>'入力用紙'!D19</f>
        <v>マネージャー</v>
      </c>
      <c r="C15" s="251"/>
      <c r="D15" s="251"/>
      <c r="E15" s="251"/>
      <c r="F15" s="252"/>
      <c r="G15" s="221">
        <f>'入力用紙'!E19</f>
        <v>0</v>
      </c>
      <c r="H15" s="218"/>
      <c r="I15" s="218"/>
      <c r="J15" s="218"/>
      <c r="K15" s="218"/>
      <c r="L15" s="218"/>
      <c r="M15" s="130"/>
      <c r="N15" s="218">
        <f>'入力用紙'!F19</f>
        <v>0</v>
      </c>
      <c r="O15" s="218"/>
      <c r="P15" s="218"/>
      <c r="Q15" s="218"/>
      <c r="R15" s="218"/>
      <c r="S15" s="219"/>
      <c r="T15" s="216">
        <f>'入力用紙'!H19</f>
        <v>0</v>
      </c>
      <c r="U15" s="216"/>
      <c r="V15" s="216"/>
      <c r="W15" s="127"/>
      <c r="X15" s="127"/>
      <c r="Y15" s="127"/>
      <c r="Z15" s="127"/>
      <c r="AA15" s="127"/>
      <c r="AB15" s="127"/>
      <c r="AC15" s="127"/>
      <c r="AD15" s="127"/>
      <c r="AE15" s="127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27"/>
    </row>
    <row r="16" spans="1:42" ht="1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</row>
    <row r="17" spans="1:42" ht="21.75" customHeight="1">
      <c r="A17" s="127"/>
      <c r="B17" s="255" t="s">
        <v>118</v>
      </c>
      <c r="C17" s="255"/>
      <c r="D17" s="255"/>
      <c r="E17" s="255"/>
      <c r="F17" s="255"/>
      <c r="G17" s="255"/>
      <c r="H17" s="255"/>
      <c r="I17" s="255"/>
      <c r="J17" s="255"/>
      <c r="K17" s="255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</row>
    <row r="18" spans="1:42" ht="1.5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</row>
    <row r="19" spans="1:42" ht="23.25" customHeight="1">
      <c r="A19" s="127"/>
      <c r="B19" s="234" t="s">
        <v>33</v>
      </c>
      <c r="C19" s="235"/>
      <c r="D19" s="235"/>
      <c r="E19" s="235"/>
      <c r="F19" s="236"/>
      <c r="G19" s="234" t="s">
        <v>22</v>
      </c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6"/>
      <c r="T19" s="220" t="s">
        <v>9</v>
      </c>
      <c r="U19" s="220"/>
      <c r="V19" s="220"/>
      <c r="W19" s="220" t="s">
        <v>10</v>
      </c>
      <c r="X19" s="220"/>
      <c r="Y19" s="220"/>
      <c r="Z19" s="220" t="s">
        <v>5</v>
      </c>
      <c r="AA19" s="220"/>
      <c r="AB19" s="220"/>
      <c r="AC19" s="220" t="s">
        <v>6</v>
      </c>
      <c r="AD19" s="220"/>
      <c r="AE19" s="220"/>
      <c r="AF19" s="238" t="s">
        <v>84</v>
      </c>
      <c r="AG19" s="238"/>
      <c r="AH19" s="238"/>
      <c r="AI19" s="238"/>
      <c r="AJ19" s="238"/>
      <c r="AK19" s="238"/>
      <c r="AL19" s="238"/>
      <c r="AM19" s="238"/>
      <c r="AN19" s="238"/>
      <c r="AO19" s="238"/>
      <c r="AP19" s="239"/>
    </row>
    <row r="20" spans="1:42" ht="39.75" customHeight="1">
      <c r="A20" s="127"/>
      <c r="B20" s="256" t="str">
        <f>'入力用紙'!D24</f>
        <v>先鋒</v>
      </c>
      <c r="C20" s="257"/>
      <c r="D20" s="257"/>
      <c r="E20" s="257"/>
      <c r="F20" s="258"/>
      <c r="G20" s="221">
        <f>'入力用紙'!E24</f>
        <v>0</v>
      </c>
      <c r="H20" s="218"/>
      <c r="I20" s="218"/>
      <c r="J20" s="218"/>
      <c r="K20" s="218"/>
      <c r="L20" s="218"/>
      <c r="M20" s="129"/>
      <c r="N20" s="218">
        <f>'入力用紙'!F24</f>
        <v>0</v>
      </c>
      <c r="O20" s="218"/>
      <c r="P20" s="218"/>
      <c r="Q20" s="218"/>
      <c r="R20" s="218"/>
      <c r="S20" s="219"/>
      <c r="T20" s="216">
        <f>'入力用紙'!H24</f>
        <v>0</v>
      </c>
      <c r="U20" s="216"/>
      <c r="V20" s="216"/>
      <c r="W20" s="216">
        <f>'入力用紙'!J24</f>
        <v>0</v>
      </c>
      <c r="X20" s="216"/>
      <c r="Y20" s="216"/>
      <c r="Z20" s="216">
        <f>'入力用紙'!L24</f>
        <v>0</v>
      </c>
      <c r="AA20" s="216"/>
      <c r="AB20" s="216"/>
      <c r="AC20" s="216">
        <f>'入力用紙'!N24</f>
        <v>0</v>
      </c>
      <c r="AD20" s="216"/>
      <c r="AE20" s="216"/>
      <c r="AF20" s="217">
        <f>'入力用紙'!P24</f>
        <v>0</v>
      </c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</row>
    <row r="21" spans="1:42" ht="39.75" customHeight="1">
      <c r="A21" s="127"/>
      <c r="B21" s="256" t="str">
        <f>'入力用紙'!D25</f>
        <v>中堅</v>
      </c>
      <c r="C21" s="257"/>
      <c r="D21" s="257"/>
      <c r="E21" s="257"/>
      <c r="F21" s="258"/>
      <c r="G21" s="221">
        <f>'入力用紙'!E25</f>
        <v>0</v>
      </c>
      <c r="H21" s="218"/>
      <c r="I21" s="218"/>
      <c r="J21" s="218"/>
      <c r="K21" s="218"/>
      <c r="L21" s="218"/>
      <c r="M21" s="130"/>
      <c r="N21" s="218">
        <f>'入力用紙'!F25</f>
        <v>0</v>
      </c>
      <c r="O21" s="218"/>
      <c r="P21" s="218"/>
      <c r="Q21" s="218"/>
      <c r="R21" s="218"/>
      <c r="S21" s="219"/>
      <c r="T21" s="216">
        <f>'入力用紙'!H25</f>
        <v>0</v>
      </c>
      <c r="U21" s="216"/>
      <c r="V21" s="216"/>
      <c r="W21" s="216">
        <f>'入力用紙'!J25</f>
        <v>0</v>
      </c>
      <c r="X21" s="216"/>
      <c r="Y21" s="216"/>
      <c r="Z21" s="216">
        <f>'入力用紙'!L25</f>
        <v>0</v>
      </c>
      <c r="AA21" s="216"/>
      <c r="AB21" s="216"/>
      <c r="AC21" s="216">
        <f>'入力用紙'!N25</f>
        <v>0</v>
      </c>
      <c r="AD21" s="216"/>
      <c r="AE21" s="216"/>
      <c r="AF21" s="217">
        <f>'入力用紙'!P25</f>
        <v>0</v>
      </c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</row>
    <row r="22" spans="1:42" ht="39.75" customHeight="1">
      <c r="A22" s="127"/>
      <c r="B22" s="256" t="str">
        <f>'入力用紙'!D26</f>
        <v>大将</v>
      </c>
      <c r="C22" s="257"/>
      <c r="D22" s="257"/>
      <c r="E22" s="257"/>
      <c r="F22" s="258"/>
      <c r="G22" s="221">
        <f>'入力用紙'!E26</f>
        <v>0</v>
      </c>
      <c r="H22" s="218"/>
      <c r="I22" s="218"/>
      <c r="J22" s="218"/>
      <c r="K22" s="218"/>
      <c r="L22" s="218"/>
      <c r="M22" s="130"/>
      <c r="N22" s="218">
        <f>'入力用紙'!F26</f>
        <v>0</v>
      </c>
      <c r="O22" s="218"/>
      <c r="P22" s="218"/>
      <c r="Q22" s="218"/>
      <c r="R22" s="218"/>
      <c r="S22" s="219"/>
      <c r="T22" s="216">
        <f>'入力用紙'!H26</f>
        <v>0</v>
      </c>
      <c r="U22" s="216"/>
      <c r="V22" s="216"/>
      <c r="W22" s="216">
        <f>'入力用紙'!J26</f>
        <v>0</v>
      </c>
      <c r="X22" s="216"/>
      <c r="Y22" s="216"/>
      <c r="Z22" s="216">
        <f>'入力用紙'!L26</f>
        <v>0</v>
      </c>
      <c r="AA22" s="216"/>
      <c r="AB22" s="216"/>
      <c r="AC22" s="216">
        <f>'入力用紙'!N26</f>
        <v>0</v>
      </c>
      <c r="AD22" s="216"/>
      <c r="AE22" s="216"/>
      <c r="AF22" s="217">
        <f>'入力用紙'!P26</f>
        <v>0</v>
      </c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</row>
    <row r="23" spans="1:42" ht="39.75" customHeight="1">
      <c r="A23" s="127"/>
      <c r="B23" s="256" t="str">
        <f>'入力用紙'!D27</f>
        <v>補欠</v>
      </c>
      <c r="C23" s="257"/>
      <c r="D23" s="257"/>
      <c r="E23" s="257"/>
      <c r="F23" s="258"/>
      <c r="G23" s="221">
        <f>'入力用紙'!E27</f>
        <v>0</v>
      </c>
      <c r="H23" s="218"/>
      <c r="I23" s="218"/>
      <c r="J23" s="218"/>
      <c r="K23" s="218"/>
      <c r="L23" s="218"/>
      <c r="M23" s="130"/>
      <c r="N23" s="218">
        <f>'入力用紙'!F27</f>
        <v>0</v>
      </c>
      <c r="O23" s="218"/>
      <c r="P23" s="218"/>
      <c r="Q23" s="218"/>
      <c r="R23" s="218"/>
      <c r="S23" s="219"/>
      <c r="T23" s="216">
        <f>'入力用紙'!H27</f>
        <v>0</v>
      </c>
      <c r="U23" s="216"/>
      <c r="V23" s="216"/>
      <c r="W23" s="216">
        <f>'入力用紙'!J27</f>
        <v>0</v>
      </c>
      <c r="X23" s="216"/>
      <c r="Y23" s="216"/>
      <c r="Z23" s="216">
        <f>'入力用紙'!L27</f>
        <v>0</v>
      </c>
      <c r="AA23" s="216"/>
      <c r="AB23" s="216"/>
      <c r="AC23" s="216">
        <f>'入力用紙'!N27</f>
        <v>0</v>
      </c>
      <c r="AD23" s="216"/>
      <c r="AE23" s="216"/>
      <c r="AF23" s="217">
        <f>'入力用紙'!P27</f>
        <v>0</v>
      </c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</row>
    <row r="24" spans="1:43" ht="39.75" customHeight="1">
      <c r="A24" s="131"/>
      <c r="B24" s="256" t="str">
        <f>'入力用紙'!D28</f>
        <v>マネージャー</v>
      </c>
      <c r="C24" s="257"/>
      <c r="D24" s="257"/>
      <c r="E24" s="257"/>
      <c r="F24" s="258"/>
      <c r="G24" s="221">
        <f>'入力用紙'!E28</f>
        <v>0</v>
      </c>
      <c r="H24" s="218"/>
      <c r="I24" s="218"/>
      <c r="J24" s="218"/>
      <c r="K24" s="218"/>
      <c r="L24" s="218"/>
      <c r="M24" s="130"/>
      <c r="N24" s="218">
        <f>'入力用紙'!F28</f>
        <v>0</v>
      </c>
      <c r="O24" s="218"/>
      <c r="P24" s="218"/>
      <c r="Q24" s="218"/>
      <c r="R24" s="218"/>
      <c r="S24" s="219"/>
      <c r="T24" s="216">
        <f>'入力用紙'!H28</f>
        <v>0</v>
      </c>
      <c r="U24" s="216"/>
      <c r="V24" s="216"/>
      <c r="W24" s="127"/>
      <c r="X24" s="127"/>
      <c r="Y24" s="127"/>
      <c r="Z24" s="127"/>
      <c r="AA24" s="127"/>
      <c r="AB24" s="127"/>
      <c r="AC24" s="127"/>
      <c r="AD24" s="127"/>
      <c r="AE24" s="127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27"/>
    </row>
    <row r="25" spans="1:42" ht="10.5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</row>
    <row r="26" ht="24" customHeight="1">
      <c r="B26" s="133" t="s">
        <v>37</v>
      </c>
    </row>
    <row r="27" ht="7.5" customHeight="1"/>
    <row r="28" spans="2:12" ht="13.5" customHeight="1">
      <c r="B28" s="226">
        <f>IF('入力用紙'!$E$5="","",'入力用紙'!$AL$7)</f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</row>
    <row r="29" spans="2:12" ht="13.5" customHeight="1"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</row>
    <row r="30" spans="2:12" ht="6" customHeight="1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11:35" ht="16.5" customHeight="1">
      <c r="K31" s="237" t="s">
        <v>20</v>
      </c>
      <c r="L31" s="237"/>
      <c r="M31" s="237"/>
      <c r="N31" s="237"/>
      <c r="O31" s="237"/>
      <c r="P31" s="237"/>
      <c r="R31" s="225">
        <f>IF('入力用紙'!$E$5="","",'入力用紙'!$E$5)</f>
      </c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</row>
    <row r="32" spans="11:35" ht="16.5" customHeight="1">
      <c r="K32" s="237"/>
      <c r="L32" s="237"/>
      <c r="M32" s="237"/>
      <c r="N32" s="237"/>
      <c r="O32" s="237"/>
      <c r="P32" s="237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</row>
    <row r="33" spans="11:35" ht="8.25" customHeight="1">
      <c r="K33" s="135"/>
      <c r="L33" s="135"/>
      <c r="M33" s="135"/>
      <c r="N33" s="135"/>
      <c r="O33" s="135"/>
      <c r="P33" s="135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</row>
    <row r="34" spans="11:36" ht="16.5" customHeight="1">
      <c r="K34" s="237" t="s">
        <v>27</v>
      </c>
      <c r="L34" s="237"/>
      <c r="M34" s="237"/>
      <c r="N34" s="237"/>
      <c r="O34" s="237"/>
      <c r="P34" s="237"/>
      <c r="R34" s="253">
        <f>IF('入力用紙'!$E$7="","",'入力用紙'!$E$7)</f>
      </c>
      <c r="S34" s="253"/>
      <c r="T34" s="253"/>
      <c r="U34" s="253"/>
      <c r="V34" s="253"/>
      <c r="W34" s="253"/>
      <c r="X34" s="253"/>
      <c r="Y34" s="137"/>
      <c r="Z34" s="253">
        <f>IF('入力用紙'!$F$7="","",'入力用紙'!$F$7)</f>
      </c>
      <c r="AA34" s="253"/>
      <c r="AB34" s="253"/>
      <c r="AC34" s="253"/>
      <c r="AD34" s="253"/>
      <c r="AE34" s="253"/>
      <c r="AF34" s="253"/>
      <c r="AG34" s="124"/>
      <c r="AH34" s="124"/>
      <c r="AI34" s="259" t="s">
        <v>28</v>
      </c>
      <c r="AJ34" s="259"/>
    </row>
    <row r="35" spans="11:36" ht="16.5" customHeight="1">
      <c r="K35" s="237"/>
      <c r="L35" s="237"/>
      <c r="M35" s="237"/>
      <c r="N35" s="237"/>
      <c r="O35" s="237"/>
      <c r="P35" s="237"/>
      <c r="R35" s="253"/>
      <c r="S35" s="253"/>
      <c r="T35" s="253"/>
      <c r="U35" s="253"/>
      <c r="V35" s="253"/>
      <c r="W35" s="253"/>
      <c r="X35" s="253"/>
      <c r="Y35" s="137"/>
      <c r="Z35" s="253"/>
      <c r="AA35" s="253"/>
      <c r="AB35" s="253"/>
      <c r="AC35" s="253"/>
      <c r="AD35" s="253"/>
      <c r="AE35" s="253"/>
      <c r="AF35" s="253"/>
      <c r="AG35" s="124"/>
      <c r="AH35" s="124"/>
      <c r="AI35" s="259"/>
      <c r="AJ35" s="259"/>
    </row>
    <row r="36" spans="1:45" ht="42" customHeight="1">
      <c r="A36" s="246" t="str">
        <f>'入力用紙'!E2&amp;"　"&amp;'入力用紙'!F2&amp;"申込書（男子個人）"</f>
        <v>令和6年度　第46回札幌支部高等学校柔道春季大会申込書（男子個人）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124"/>
      <c r="AR36" s="124"/>
      <c r="AS36" s="124"/>
    </row>
    <row r="37" ht="12" customHeight="1"/>
    <row r="38" spans="1:40" ht="31.5" customHeight="1">
      <c r="A38" s="230" t="s">
        <v>20</v>
      </c>
      <c r="B38" s="230"/>
      <c r="C38" s="230"/>
      <c r="E38" s="231">
        <f>IF('入力用紙'!$E$5="","",'入力用紙'!$E$5)</f>
      </c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3"/>
      <c r="X38" s="230" t="s">
        <v>21</v>
      </c>
      <c r="Y38" s="230"/>
      <c r="Z38" s="230"/>
      <c r="AB38" s="247">
        <f>'入力用紙'!$E$8</f>
        <v>0</v>
      </c>
      <c r="AC38" s="248"/>
      <c r="AD38" s="248"/>
      <c r="AE38" s="248"/>
      <c r="AF38" s="248"/>
      <c r="AG38" s="248"/>
      <c r="AH38" s="126"/>
      <c r="AI38" s="248">
        <f>'入力用紙'!$F$8</f>
        <v>0</v>
      </c>
      <c r="AJ38" s="248"/>
      <c r="AK38" s="248"/>
      <c r="AL38" s="248"/>
      <c r="AM38" s="248"/>
      <c r="AN38" s="249"/>
    </row>
    <row r="39" ht="15" customHeight="1"/>
    <row r="40" spans="1:42" ht="6.75" customHeight="1">
      <c r="A40" s="127"/>
      <c r="B40" s="127"/>
      <c r="C40" s="127"/>
      <c r="D40" s="127"/>
      <c r="E40" s="127"/>
      <c r="F40" s="127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</row>
    <row r="41" spans="1:42" ht="17.25" customHeight="1">
      <c r="A41" s="138" t="s">
        <v>33</v>
      </c>
      <c r="B41" s="234" t="s">
        <v>26</v>
      </c>
      <c r="C41" s="235"/>
      <c r="D41" s="235"/>
      <c r="E41" s="235"/>
      <c r="F41" s="236"/>
      <c r="G41" s="234" t="s">
        <v>22</v>
      </c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6"/>
      <c r="T41" s="220" t="s">
        <v>9</v>
      </c>
      <c r="U41" s="220"/>
      <c r="V41" s="220"/>
      <c r="W41" s="220" t="s">
        <v>10</v>
      </c>
      <c r="X41" s="220"/>
      <c r="Y41" s="220"/>
      <c r="Z41" s="220" t="s">
        <v>5</v>
      </c>
      <c r="AA41" s="220"/>
      <c r="AB41" s="220"/>
      <c r="AC41" s="220" t="s">
        <v>6</v>
      </c>
      <c r="AD41" s="220"/>
      <c r="AE41" s="220"/>
      <c r="AF41" s="238" t="s">
        <v>85</v>
      </c>
      <c r="AG41" s="238"/>
      <c r="AH41" s="238"/>
      <c r="AI41" s="238"/>
      <c r="AJ41" s="238"/>
      <c r="AK41" s="238"/>
      <c r="AL41" s="238"/>
      <c r="AM41" s="238"/>
      <c r="AN41" s="238"/>
      <c r="AO41" s="238"/>
      <c r="AP41" s="239"/>
    </row>
    <row r="42" spans="1:42" ht="31.5" customHeight="1">
      <c r="A42" s="139">
        <v>1</v>
      </c>
      <c r="B42" s="220">
        <f>'入力用紙'!D33</f>
        <v>0</v>
      </c>
      <c r="C42" s="220"/>
      <c r="D42" s="220"/>
      <c r="E42" s="220"/>
      <c r="F42" s="220"/>
      <c r="G42" s="221">
        <f>'入力用紙'!E33</f>
        <v>0</v>
      </c>
      <c r="H42" s="218"/>
      <c r="I42" s="218"/>
      <c r="J42" s="218"/>
      <c r="K42" s="218"/>
      <c r="L42" s="218"/>
      <c r="M42" s="130"/>
      <c r="N42" s="218">
        <f>'入力用紙'!F33</f>
        <v>0</v>
      </c>
      <c r="O42" s="218"/>
      <c r="P42" s="218"/>
      <c r="Q42" s="218"/>
      <c r="R42" s="218"/>
      <c r="S42" s="219"/>
      <c r="T42" s="216">
        <f>'入力用紙'!H33</f>
        <v>0</v>
      </c>
      <c r="U42" s="216"/>
      <c r="V42" s="216"/>
      <c r="W42" s="216">
        <f>'入力用紙'!J33</f>
        <v>0</v>
      </c>
      <c r="X42" s="216"/>
      <c r="Y42" s="216"/>
      <c r="Z42" s="216">
        <f>'入力用紙'!L33</f>
        <v>0</v>
      </c>
      <c r="AA42" s="216"/>
      <c r="AB42" s="216"/>
      <c r="AC42" s="216">
        <f>'入力用紙'!N33</f>
        <v>0</v>
      </c>
      <c r="AD42" s="216"/>
      <c r="AE42" s="216"/>
      <c r="AF42" s="217">
        <f>'入力用紙'!P33</f>
        <v>0</v>
      </c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</row>
    <row r="43" spans="1:42" ht="31.5" customHeight="1">
      <c r="A43" s="139">
        <v>2</v>
      </c>
      <c r="B43" s="220">
        <f>'入力用紙'!D34</f>
        <v>0</v>
      </c>
      <c r="C43" s="220"/>
      <c r="D43" s="220"/>
      <c r="E43" s="220"/>
      <c r="F43" s="220"/>
      <c r="G43" s="221">
        <f>'入力用紙'!E34</f>
        <v>0</v>
      </c>
      <c r="H43" s="218"/>
      <c r="I43" s="218"/>
      <c r="J43" s="218"/>
      <c r="K43" s="218"/>
      <c r="L43" s="218"/>
      <c r="M43" s="130"/>
      <c r="N43" s="218">
        <f>'入力用紙'!F34</f>
        <v>0</v>
      </c>
      <c r="O43" s="218"/>
      <c r="P43" s="218"/>
      <c r="Q43" s="218"/>
      <c r="R43" s="218"/>
      <c r="S43" s="219"/>
      <c r="T43" s="216">
        <f>'入力用紙'!H34</f>
        <v>0</v>
      </c>
      <c r="U43" s="216"/>
      <c r="V43" s="216"/>
      <c r="W43" s="216">
        <f>'入力用紙'!J34</f>
        <v>0</v>
      </c>
      <c r="X43" s="216"/>
      <c r="Y43" s="216"/>
      <c r="Z43" s="216">
        <f>'入力用紙'!L34</f>
        <v>0</v>
      </c>
      <c r="AA43" s="216"/>
      <c r="AB43" s="216"/>
      <c r="AC43" s="216">
        <f>'入力用紙'!N34</f>
        <v>0</v>
      </c>
      <c r="AD43" s="216"/>
      <c r="AE43" s="216"/>
      <c r="AF43" s="217">
        <f>'入力用紙'!P34</f>
        <v>0</v>
      </c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</row>
    <row r="44" spans="1:42" ht="31.5" customHeight="1">
      <c r="A44" s="139">
        <v>3</v>
      </c>
      <c r="B44" s="220">
        <f>'入力用紙'!D35</f>
        <v>0</v>
      </c>
      <c r="C44" s="220"/>
      <c r="D44" s="220"/>
      <c r="E44" s="220"/>
      <c r="F44" s="220"/>
      <c r="G44" s="221">
        <f>'入力用紙'!E35</f>
        <v>0</v>
      </c>
      <c r="H44" s="218"/>
      <c r="I44" s="218"/>
      <c r="J44" s="218"/>
      <c r="K44" s="218"/>
      <c r="L44" s="218"/>
      <c r="M44" s="130"/>
      <c r="N44" s="218">
        <f>'入力用紙'!F35</f>
        <v>0</v>
      </c>
      <c r="O44" s="218"/>
      <c r="P44" s="218"/>
      <c r="Q44" s="218"/>
      <c r="R44" s="218"/>
      <c r="S44" s="219"/>
      <c r="T44" s="216">
        <f>'入力用紙'!H35</f>
        <v>0</v>
      </c>
      <c r="U44" s="216"/>
      <c r="V44" s="216"/>
      <c r="W44" s="216">
        <f>'入力用紙'!J35</f>
        <v>0</v>
      </c>
      <c r="X44" s="216"/>
      <c r="Y44" s="216"/>
      <c r="Z44" s="216">
        <f>'入力用紙'!L35</f>
        <v>0</v>
      </c>
      <c r="AA44" s="216"/>
      <c r="AB44" s="216"/>
      <c r="AC44" s="216">
        <f>'入力用紙'!N35</f>
        <v>0</v>
      </c>
      <c r="AD44" s="216"/>
      <c r="AE44" s="216"/>
      <c r="AF44" s="217">
        <f>'入力用紙'!P35</f>
        <v>0</v>
      </c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</row>
    <row r="45" spans="1:42" ht="31.5" customHeight="1">
      <c r="A45" s="139">
        <v>4</v>
      </c>
      <c r="B45" s="220">
        <f>'入力用紙'!D36</f>
        <v>0</v>
      </c>
      <c r="C45" s="220"/>
      <c r="D45" s="220"/>
      <c r="E45" s="220"/>
      <c r="F45" s="220"/>
      <c r="G45" s="221">
        <f>'入力用紙'!E36</f>
        <v>0</v>
      </c>
      <c r="H45" s="218"/>
      <c r="I45" s="218"/>
      <c r="J45" s="218"/>
      <c r="K45" s="218"/>
      <c r="L45" s="218"/>
      <c r="M45" s="130"/>
      <c r="N45" s="218">
        <f>'入力用紙'!F36</f>
        <v>0</v>
      </c>
      <c r="O45" s="218"/>
      <c r="P45" s="218"/>
      <c r="Q45" s="218"/>
      <c r="R45" s="218"/>
      <c r="S45" s="219"/>
      <c r="T45" s="216">
        <f>'入力用紙'!H36</f>
        <v>0</v>
      </c>
      <c r="U45" s="216"/>
      <c r="V45" s="216"/>
      <c r="W45" s="216">
        <f>'入力用紙'!J36</f>
        <v>0</v>
      </c>
      <c r="X45" s="216"/>
      <c r="Y45" s="216"/>
      <c r="Z45" s="216">
        <f>'入力用紙'!L36</f>
        <v>0</v>
      </c>
      <c r="AA45" s="216"/>
      <c r="AB45" s="216"/>
      <c r="AC45" s="216">
        <f>'入力用紙'!N36</f>
        <v>0</v>
      </c>
      <c r="AD45" s="216"/>
      <c r="AE45" s="216"/>
      <c r="AF45" s="217">
        <f>'入力用紙'!P36</f>
        <v>0</v>
      </c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</row>
    <row r="46" spans="1:42" ht="31.5" customHeight="1">
      <c r="A46" s="139">
        <v>5</v>
      </c>
      <c r="B46" s="220">
        <f>'入力用紙'!D37</f>
        <v>0</v>
      </c>
      <c r="C46" s="220"/>
      <c r="D46" s="220"/>
      <c r="E46" s="220"/>
      <c r="F46" s="220"/>
      <c r="G46" s="221">
        <f>'入力用紙'!E37</f>
        <v>0</v>
      </c>
      <c r="H46" s="218"/>
      <c r="I46" s="218"/>
      <c r="J46" s="218"/>
      <c r="K46" s="218"/>
      <c r="L46" s="218"/>
      <c r="M46" s="130"/>
      <c r="N46" s="218">
        <f>'入力用紙'!F37</f>
        <v>0</v>
      </c>
      <c r="O46" s="218"/>
      <c r="P46" s="218"/>
      <c r="Q46" s="218"/>
      <c r="R46" s="218"/>
      <c r="S46" s="219"/>
      <c r="T46" s="216">
        <f>'入力用紙'!H37</f>
        <v>0</v>
      </c>
      <c r="U46" s="216"/>
      <c r="V46" s="216"/>
      <c r="W46" s="216">
        <f>'入力用紙'!J37</f>
        <v>0</v>
      </c>
      <c r="X46" s="216"/>
      <c r="Y46" s="216"/>
      <c r="Z46" s="216">
        <f>'入力用紙'!L37</f>
        <v>0</v>
      </c>
      <c r="AA46" s="216"/>
      <c r="AB46" s="216"/>
      <c r="AC46" s="216">
        <f>'入力用紙'!N37</f>
        <v>0</v>
      </c>
      <c r="AD46" s="216"/>
      <c r="AE46" s="216"/>
      <c r="AF46" s="217">
        <f>'入力用紙'!P37</f>
        <v>0</v>
      </c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</row>
    <row r="47" spans="1:42" ht="31.5" customHeight="1">
      <c r="A47" s="139">
        <v>6</v>
      </c>
      <c r="B47" s="220">
        <f>'入力用紙'!D38</f>
        <v>0</v>
      </c>
      <c r="C47" s="220"/>
      <c r="D47" s="220"/>
      <c r="E47" s="220"/>
      <c r="F47" s="220"/>
      <c r="G47" s="221">
        <f>'入力用紙'!E38</f>
        <v>0</v>
      </c>
      <c r="H47" s="218"/>
      <c r="I47" s="218"/>
      <c r="J47" s="218"/>
      <c r="K47" s="218"/>
      <c r="L47" s="218"/>
      <c r="M47" s="130"/>
      <c r="N47" s="218">
        <f>'入力用紙'!F38</f>
        <v>0</v>
      </c>
      <c r="O47" s="218"/>
      <c r="P47" s="218"/>
      <c r="Q47" s="218"/>
      <c r="R47" s="218"/>
      <c r="S47" s="219"/>
      <c r="T47" s="216">
        <f>'入力用紙'!H38</f>
        <v>0</v>
      </c>
      <c r="U47" s="216"/>
      <c r="V47" s="216"/>
      <c r="W47" s="216">
        <f>'入力用紙'!J38</f>
        <v>0</v>
      </c>
      <c r="X47" s="216"/>
      <c r="Y47" s="216"/>
      <c r="Z47" s="216">
        <f>'入力用紙'!L38</f>
        <v>0</v>
      </c>
      <c r="AA47" s="216"/>
      <c r="AB47" s="216"/>
      <c r="AC47" s="216">
        <f>'入力用紙'!N38</f>
        <v>0</v>
      </c>
      <c r="AD47" s="216"/>
      <c r="AE47" s="216"/>
      <c r="AF47" s="217">
        <f>'入力用紙'!P38</f>
        <v>0</v>
      </c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</row>
    <row r="48" spans="1:42" ht="31.5" customHeight="1">
      <c r="A48" s="139">
        <v>7</v>
      </c>
      <c r="B48" s="220">
        <f>'入力用紙'!D39</f>
        <v>0</v>
      </c>
      <c r="C48" s="220"/>
      <c r="D48" s="220"/>
      <c r="E48" s="220"/>
      <c r="F48" s="220"/>
      <c r="G48" s="221">
        <f>'入力用紙'!E39</f>
        <v>0</v>
      </c>
      <c r="H48" s="218"/>
      <c r="I48" s="218"/>
      <c r="J48" s="218"/>
      <c r="K48" s="218"/>
      <c r="L48" s="218"/>
      <c r="M48" s="130"/>
      <c r="N48" s="218">
        <f>'入力用紙'!F39</f>
        <v>0</v>
      </c>
      <c r="O48" s="218"/>
      <c r="P48" s="218"/>
      <c r="Q48" s="218"/>
      <c r="R48" s="218"/>
      <c r="S48" s="219"/>
      <c r="T48" s="216">
        <f>'入力用紙'!H39</f>
        <v>0</v>
      </c>
      <c r="U48" s="216"/>
      <c r="V48" s="216"/>
      <c r="W48" s="216">
        <f>'入力用紙'!J39</f>
        <v>0</v>
      </c>
      <c r="X48" s="216"/>
      <c r="Y48" s="216"/>
      <c r="Z48" s="216">
        <f>'入力用紙'!L39</f>
        <v>0</v>
      </c>
      <c r="AA48" s="216"/>
      <c r="AB48" s="216"/>
      <c r="AC48" s="216">
        <f>'入力用紙'!N39</f>
        <v>0</v>
      </c>
      <c r="AD48" s="216"/>
      <c r="AE48" s="216"/>
      <c r="AF48" s="217">
        <f>'入力用紙'!P39</f>
        <v>0</v>
      </c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</row>
    <row r="49" spans="1:42" ht="31.5" customHeight="1">
      <c r="A49" s="139">
        <v>8</v>
      </c>
      <c r="B49" s="220">
        <f>'入力用紙'!D40</f>
        <v>0</v>
      </c>
      <c r="C49" s="220"/>
      <c r="D49" s="220"/>
      <c r="E49" s="220"/>
      <c r="F49" s="220"/>
      <c r="G49" s="221">
        <f>'入力用紙'!E40</f>
        <v>0</v>
      </c>
      <c r="H49" s="218"/>
      <c r="I49" s="218"/>
      <c r="J49" s="218"/>
      <c r="K49" s="218"/>
      <c r="L49" s="218"/>
      <c r="M49" s="130"/>
      <c r="N49" s="218">
        <f>'入力用紙'!F40</f>
        <v>0</v>
      </c>
      <c r="O49" s="218"/>
      <c r="P49" s="218"/>
      <c r="Q49" s="218"/>
      <c r="R49" s="218"/>
      <c r="S49" s="219"/>
      <c r="T49" s="216">
        <f>'入力用紙'!H40</f>
        <v>0</v>
      </c>
      <c r="U49" s="216"/>
      <c r="V49" s="216"/>
      <c r="W49" s="216">
        <f>'入力用紙'!J40</f>
        <v>0</v>
      </c>
      <c r="X49" s="216"/>
      <c r="Y49" s="216"/>
      <c r="Z49" s="216">
        <f>'入力用紙'!L40</f>
        <v>0</v>
      </c>
      <c r="AA49" s="216"/>
      <c r="AB49" s="216"/>
      <c r="AC49" s="216">
        <f>'入力用紙'!N40</f>
        <v>0</v>
      </c>
      <c r="AD49" s="216"/>
      <c r="AE49" s="216"/>
      <c r="AF49" s="217">
        <f>'入力用紙'!P40</f>
        <v>0</v>
      </c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</row>
    <row r="50" spans="1:42" ht="31.5" customHeight="1">
      <c r="A50" s="139">
        <v>9</v>
      </c>
      <c r="B50" s="220">
        <f>'入力用紙'!D41</f>
        <v>0</v>
      </c>
      <c r="C50" s="220"/>
      <c r="D50" s="220"/>
      <c r="E50" s="220"/>
      <c r="F50" s="220"/>
      <c r="G50" s="221">
        <f>'入力用紙'!E41</f>
        <v>0</v>
      </c>
      <c r="H50" s="218"/>
      <c r="I50" s="218"/>
      <c r="J50" s="218"/>
      <c r="K50" s="218"/>
      <c r="L50" s="218"/>
      <c r="M50" s="130"/>
      <c r="N50" s="218">
        <f>'入力用紙'!F41</f>
        <v>0</v>
      </c>
      <c r="O50" s="218"/>
      <c r="P50" s="218"/>
      <c r="Q50" s="218"/>
      <c r="R50" s="218"/>
      <c r="S50" s="219"/>
      <c r="T50" s="216">
        <f>'入力用紙'!H41</f>
        <v>0</v>
      </c>
      <c r="U50" s="216"/>
      <c r="V50" s="216"/>
      <c r="W50" s="216">
        <f>'入力用紙'!J41</f>
        <v>0</v>
      </c>
      <c r="X50" s="216"/>
      <c r="Y50" s="216"/>
      <c r="Z50" s="216">
        <f>'入力用紙'!L41</f>
        <v>0</v>
      </c>
      <c r="AA50" s="216"/>
      <c r="AB50" s="216"/>
      <c r="AC50" s="216">
        <f>'入力用紙'!N41</f>
        <v>0</v>
      </c>
      <c r="AD50" s="216"/>
      <c r="AE50" s="216"/>
      <c r="AF50" s="217">
        <f>'入力用紙'!P41</f>
        <v>0</v>
      </c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</row>
    <row r="51" spans="1:42" ht="31.5" customHeight="1">
      <c r="A51" s="139">
        <v>10</v>
      </c>
      <c r="B51" s="220">
        <f>'入力用紙'!D42</f>
        <v>0</v>
      </c>
      <c r="C51" s="220"/>
      <c r="D51" s="220"/>
      <c r="E51" s="220"/>
      <c r="F51" s="220"/>
      <c r="G51" s="221">
        <f>'入力用紙'!E42</f>
        <v>0</v>
      </c>
      <c r="H51" s="218"/>
      <c r="I51" s="218"/>
      <c r="J51" s="218"/>
      <c r="K51" s="218"/>
      <c r="L51" s="218"/>
      <c r="M51" s="130"/>
      <c r="N51" s="218">
        <f>'入力用紙'!F42</f>
        <v>0</v>
      </c>
      <c r="O51" s="218"/>
      <c r="P51" s="218"/>
      <c r="Q51" s="218"/>
      <c r="R51" s="218"/>
      <c r="S51" s="219"/>
      <c r="T51" s="216">
        <f>'入力用紙'!H42</f>
        <v>0</v>
      </c>
      <c r="U51" s="216"/>
      <c r="V51" s="216"/>
      <c r="W51" s="216">
        <f>'入力用紙'!J42</f>
        <v>0</v>
      </c>
      <c r="X51" s="216"/>
      <c r="Y51" s="216"/>
      <c r="Z51" s="216">
        <f>'入力用紙'!L42</f>
        <v>0</v>
      </c>
      <c r="AA51" s="216"/>
      <c r="AB51" s="216"/>
      <c r="AC51" s="216">
        <f>'入力用紙'!N42</f>
        <v>0</v>
      </c>
      <c r="AD51" s="216"/>
      <c r="AE51" s="216"/>
      <c r="AF51" s="217">
        <f>'入力用紙'!P42</f>
        <v>0</v>
      </c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</row>
    <row r="52" spans="1:42" ht="31.5" customHeight="1">
      <c r="A52" s="139">
        <v>11</v>
      </c>
      <c r="B52" s="220">
        <f>'入力用紙'!D43</f>
        <v>0</v>
      </c>
      <c r="C52" s="220"/>
      <c r="D52" s="220"/>
      <c r="E52" s="220"/>
      <c r="F52" s="220"/>
      <c r="G52" s="221">
        <f>'入力用紙'!E43</f>
        <v>0</v>
      </c>
      <c r="H52" s="218"/>
      <c r="I52" s="218"/>
      <c r="J52" s="218"/>
      <c r="K52" s="218"/>
      <c r="L52" s="218"/>
      <c r="M52" s="130"/>
      <c r="N52" s="218">
        <f>'入力用紙'!F43</f>
        <v>0</v>
      </c>
      <c r="O52" s="218"/>
      <c r="P52" s="218"/>
      <c r="Q52" s="218"/>
      <c r="R52" s="218"/>
      <c r="S52" s="219"/>
      <c r="T52" s="216">
        <f>'入力用紙'!H43</f>
        <v>0</v>
      </c>
      <c r="U52" s="216"/>
      <c r="V52" s="216"/>
      <c r="W52" s="216">
        <f>'入力用紙'!J43</f>
        <v>0</v>
      </c>
      <c r="X52" s="216"/>
      <c r="Y52" s="216"/>
      <c r="Z52" s="216">
        <f>'入力用紙'!L43</f>
        <v>0</v>
      </c>
      <c r="AA52" s="216"/>
      <c r="AB52" s="216"/>
      <c r="AC52" s="216">
        <f>'入力用紙'!N43</f>
        <v>0</v>
      </c>
      <c r="AD52" s="216"/>
      <c r="AE52" s="216"/>
      <c r="AF52" s="217">
        <f>'入力用紙'!P43</f>
        <v>0</v>
      </c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</row>
    <row r="53" spans="1:42" ht="31.5" customHeight="1">
      <c r="A53" s="139">
        <v>12</v>
      </c>
      <c r="B53" s="220">
        <f>'入力用紙'!D44</f>
        <v>0</v>
      </c>
      <c r="C53" s="220"/>
      <c r="D53" s="220"/>
      <c r="E53" s="220"/>
      <c r="F53" s="220"/>
      <c r="G53" s="221">
        <f>'入力用紙'!E44</f>
        <v>0</v>
      </c>
      <c r="H53" s="218"/>
      <c r="I53" s="218"/>
      <c r="J53" s="218"/>
      <c r="K53" s="218"/>
      <c r="L53" s="218"/>
      <c r="M53" s="130"/>
      <c r="N53" s="218">
        <f>'入力用紙'!F44</f>
        <v>0</v>
      </c>
      <c r="O53" s="218"/>
      <c r="P53" s="218"/>
      <c r="Q53" s="218"/>
      <c r="R53" s="218"/>
      <c r="S53" s="219"/>
      <c r="T53" s="216">
        <f>'入力用紙'!H44</f>
        <v>0</v>
      </c>
      <c r="U53" s="216"/>
      <c r="V53" s="216"/>
      <c r="W53" s="216">
        <f>'入力用紙'!J44</f>
        <v>0</v>
      </c>
      <c r="X53" s="216"/>
      <c r="Y53" s="216"/>
      <c r="Z53" s="216">
        <f>'入力用紙'!L44</f>
        <v>0</v>
      </c>
      <c r="AA53" s="216"/>
      <c r="AB53" s="216"/>
      <c r="AC53" s="216">
        <f>'入力用紙'!N44</f>
        <v>0</v>
      </c>
      <c r="AD53" s="216"/>
      <c r="AE53" s="216"/>
      <c r="AF53" s="217">
        <f>'入力用紙'!P44</f>
        <v>0</v>
      </c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</row>
    <row r="54" spans="1:42" ht="31.5" customHeight="1">
      <c r="A54" s="139">
        <v>13</v>
      </c>
      <c r="B54" s="220">
        <f>'入力用紙'!D45</f>
        <v>0</v>
      </c>
      <c r="C54" s="220"/>
      <c r="D54" s="220"/>
      <c r="E54" s="220"/>
      <c r="F54" s="220"/>
      <c r="G54" s="221">
        <f>'入力用紙'!E45</f>
        <v>0</v>
      </c>
      <c r="H54" s="218"/>
      <c r="I54" s="218"/>
      <c r="J54" s="218"/>
      <c r="K54" s="218"/>
      <c r="L54" s="218"/>
      <c r="M54" s="130"/>
      <c r="N54" s="218">
        <f>'入力用紙'!F45</f>
        <v>0</v>
      </c>
      <c r="O54" s="218"/>
      <c r="P54" s="218"/>
      <c r="Q54" s="218"/>
      <c r="R54" s="218"/>
      <c r="S54" s="219"/>
      <c r="T54" s="216">
        <f>'入力用紙'!H45</f>
        <v>0</v>
      </c>
      <c r="U54" s="216"/>
      <c r="V54" s="216"/>
      <c r="W54" s="216">
        <f>'入力用紙'!J45</f>
        <v>0</v>
      </c>
      <c r="X54" s="216"/>
      <c r="Y54" s="216"/>
      <c r="Z54" s="216">
        <f>'入力用紙'!L45</f>
        <v>0</v>
      </c>
      <c r="AA54" s="216"/>
      <c r="AB54" s="216"/>
      <c r="AC54" s="216">
        <f>'入力用紙'!N45</f>
        <v>0</v>
      </c>
      <c r="AD54" s="216"/>
      <c r="AE54" s="216"/>
      <c r="AF54" s="217">
        <f>'入力用紙'!P45</f>
        <v>0</v>
      </c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</row>
    <row r="55" spans="1:42" ht="31.5" customHeight="1">
      <c r="A55" s="139">
        <v>14</v>
      </c>
      <c r="B55" s="220">
        <f>'入力用紙'!D46</f>
        <v>0</v>
      </c>
      <c r="C55" s="220"/>
      <c r="D55" s="220"/>
      <c r="E55" s="220"/>
      <c r="F55" s="220"/>
      <c r="G55" s="221">
        <f>'入力用紙'!E46</f>
        <v>0</v>
      </c>
      <c r="H55" s="218"/>
      <c r="I55" s="218"/>
      <c r="J55" s="218"/>
      <c r="K55" s="218"/>
      <c r="L55" s="218"/>
      <c r="M55" s="130"/>
      <c r="N55" s="218">
        <f>'入力用紙'!F46</f>
        <v>0</v>
      </c>
      <c r="O55" s="218"/>
      <c r="P55" s="218"/>
      <c r="Q55" s="218"/>
      <c r="R55" s="218"/>
      <c r="S55" s="219"/>
      <c r="T55" s="216">
        <f>'入力用紙'!H46</f>
        <v>0</v>
      </c>
      <c r="U55" s="216"/>
      <c r="V55" s="216"/>
      <c r="W55" s="216">
        <f>'入力用紙'!J46</f>
        <v>0</v>
      </c>
      <c r="X55" s="216"/>
      <c r="Y55" s="216"/>
      <c r="Z55" s="216">
        <f>'入力用紙'!L46</f>
        <v>0</v>
      </c>
      <c r="AA55" s="216"/>
      <c r="AB55" s="216"/>
      <c r="AC55" s="216">
        <f>'入力用紙'!N46</f>
        <v>0</v>
      </c>
      <c r="AD55" s="216"/>
      <c r="AE55" s="216"/>
      <c r="AF55" s="217">
        <f>'入力用紙'!P46</f>
        <v>0</v>
      </c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</row>
    <row r="56" spans="1:42" ht="31.5" customHeight="1">
      <c r="A56" s="139">
        <v>15</v>
      </c>
      <c r="B56" s="220">
        <f>'入力用紙'!D47</f>
        <v>0</v>
      </c>
      <c r="C56" s="220"/>
      <c r="D56" s="220"/>
      <c r="E56" s="220"/>
      <c r="F56" s="220"/>
      <c r="G56" s="221">
        <f>'入力用紙'!E47</f>
        <v>0</v>
      </c>
      <c r="H56" s="218"/>
      <c r="I56" s="218"/>
      <c r="J56" s="218"/>
      <c r="K56" s="218"/>
      <c r="L56" s="218"/>
      <c r="M56" s="130"/>
      <c r="N56" s="218">
        <f>'入力用紙'!F47</f>
        <v>0</v>
      </c>
      <c r="O56" s="218"/>
      <c r="P56" s="218"/>
      <c r="Q56" s="218"/>
      <c r="R56" s="218"/>
      <c r="S56" s="219"/>
      <c r="T56" s="216">
        <f>'入力用紙'!H47</f>
        <v>0</v>
      </c>
      <c r="U56" s="216"/>
      <c r="V56" s="216"/>
      <c r="W56" s="216">
        <f>'入力用紙'!J47</f>
        <v>0</v>
      </c>
      <c r="X56" s="216"/>
      <c r="Y56" s="216"/>
      <c r="Z56" s="216">
        <f>'入力用紙'!L47</f>
        <v>0</v>
      </c>
      <c r="AA56" s="216"/>
      <c r="AB56" s="216"/>
      <c r="AC56" s="216">
        <f>'入力用紙'!N47</f>
        <v>0</v>
      </c>
      <c r="AD56" s="216"/>
      <c r="AE56" s="216"/>
      <c r="AF56" s="217">
        <f>'入力用紙'!P47</f>
        <v>0</v>
      </c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</row>
    <row r="57" spans="1:42" ht="31.5" customHeight="1">
      <c r="A57" s="139">
        <v>16</v>
      </c>
      <c r="B57" s="220">
        <f>'入力用紙'!D48</f>
        <v>0</v>
      </c>
      <c r="C57" s="220"/>
      <c r="D57" s="220"/>
      <c r="E57" s="220"/>
      <c r="F57" s="220"/>
      <c r="G57" s="221">
        <f>'入力用紙'!E48</f>
        <v>0</v>
      </c>
      <c r="H57" s="218"/>
      <c r="I57" s="218"/>
      <c r="J57" s="218"/>
      <c r="K57" s="218"/>
      <c r="L57" s="218"/>
      <c r="M57" s="130"/>
      <c r="N57" s="218">
        <f>'入力用紙'!F48</f>
        <v>0</v>
      </c>
      <c r="O57" s="218"/>
      <c r="P57" s="218"/>
      <c r="Q57" s="218"/>
      <c r="R57" s="218"/>
      <c r="S57" s="219"/>
      <c r="T57" s="216">
        <f>'入力用紙'!H48</f>
        <v>0</v>
      </c>
      <c r="U57" s="216"/>
      <c r="V57" s="216"/>
      <c r="W57" s="216">
        <f>'入力用紙'!J48</f>
        <v>0</v>
      </c>
      <c r="X57" s="216"/>
      <c r="Y57" s="216"/>
      <c r="Z57" s="216">
        <f>'入力用紙'!L48</f>
        <v>0</v>
      </c>
      <c r="AA57" s="216"/>
      <c r="AB57" s="216"/>
      <c r="AC57" s="216">
        <f>'入力用紙'!N48</f>
        <v>0</v>
      </c>
      <c r="AD57" s="216"/>
      <c r="AE57" s="216"/>
      <c r="AF57" s="217">
        <f>'入力用紙'!P48</f>
        <v>0</v>
      </c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</row>
    <row r="58" spans="1:42" ht="31.5" customHeight="1">
      <c r="A58" s="139">
        <v>17</v>
      </c>
      <c r="B58" s="220">
        <f>'入力用紙'!D49</f>
        <v>0</v>
      </c>
      <c r="C58" s="220"/>
      <c r="D58" s="220"/>
      <c r="E58" s="220"/>
      <c r="F58" s="220"/>
      <c r="G58" s="221">
        <f>'入力用紙'!E49</f>
        <v>0</v>
      </c>
      <c r="H58" s="218"/>
      <c r="I58" s="218"/>
      <c r="J58" s="218"/>
      <c r="K58" s="218"/>
      <c r="L58" s="218"/>
      <c r="M58" s="130"/>
      <c r="N58" s="218">
        <f>'入力用紙'!F49</f>
        <v>0</v>
      </c>
      <c r="O58" s="218"/>
      <c r="P58" s="218"/>
      <c r="Q58" s="218"/>
      <c r="R58" s="218"/>
      <c r="S58" s="219"/>
      <c r="T58" s="216">
        <f>'入力用紙'!H49</f>
        <v>0</v>
      </c>
      <c r="U58" s="216"/>
      <c r="V58" s="216"/>
      <c r="W58" s="216">
        <f>'入力用紙'!J49</f>
        <v>0</v>
      </c>
      <c r="X58" s="216"/>
      <c r="Y58" s="216"/>
      <c r="Z58" s="216">
        <f>'入力用紙'!L49</f>
        <v>0</v>
      </c>
      <c r="AA58" s="216"/>
      <c r="AB58" s="216"/>
      <c r="AC58" s="216">
        <f>'入力用紙'!N49</f>
        <v>0</v>
      </c>
      <c r="AD58" s="216"/>
      <c r="AE58" s="216"/>
      <c r="AF58" s="217">
        <f>'入力用紙'!P49</f>
        <v>0</v>
      </c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</row>
    <row r="59" spans="1:42" ht="30" customHeight="1">
      <c r="A59" s="139">
        <v>18</v>
      </c>
      <c r="B59" s="220">
        <f>'入力用紙'!D50</f>
        <v>0</v>
      </c>
      <c r="C59" s="220"/>
      <c r="D59" s="220"/>
      <c r="E59" s="220"/>
      <c r="F59" s="220"/>
      <c r="G59" s="221">
        <f>'入力用紙'!E50</f>
        <v>0</v>
      </c>
      <c r="H59" s="218"/>
      <c r="I59" s="218"/>
      <c r="J59" s="218"/>
      <c r="K59" s="218"/>
      <c r="L59" s="218"/>
      <c r="M59" s="152"/>
      <c r="N59" s="218">
        <f>'入力用紙'!F50</f>
        <v>0</v>
      </c>
      <c r="O59" s="218"/>
      <c r="P59" s="218"/>
      <c r="Q59" s="218"/>
      <c r="R59" s="218"/>
      <c r="S59" s="219"/>
      <c r="T59" s="216">
        <f>'入力用紙'!H50</f>
        <v>0</v>
      </c>
      <c r="U59" s="216"/>
      <c r="V59" s="216"/>
      <c r="W59" s="216">
        <f>'入力用紙'!J50</f>
        <v>0</v>
      </c>
      <c r="X59" s="216"/>
      <c r="Y59" s="216"/>
      <c r="Z59" s="216">
        <f>'入力用紙'!L50</f>
        <v>0</v>
      </c>
      <c r="AA59" s="216"/>
      <c r="AB59" s="216"/>
      <c r="AC59" s="216">
        <f>'入力用紙'!N50</f>
        <v>0</v>
      </c>
      <c r="AD59" s="216"/>
      <c r="AE59" s="216"/>
      <c r="AF59" s="217">
        <f>'入力用紙'!P50</f>
        <v>0</v>
      </c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</row>
    <row r="60" spans="1:42" ht="30" customHeight="1">
      <c r="A60" s="139">
        <v>19</v>
      </c>
      <c r="B60" s="220">
        <f>'入力用紙'!D51</f>
        <v>0</v>
      </c>
      <c r="C60" s="220"/>
      <c r="D60" s="220"/>
      <c r="E60" s="220"/>
      <c r="F60" s="220"/>
      <c r="G60" s="221">
        <f>'入力用紙'!E51</f>
        <v>0</v>
      </c>
      <c r="H60" s="218"/>
      <c r="I60" s="218"/>
      <c r="J60" s="218"/>
      <c r="K60" s="218"/>
      <c r="L60" s="218"/>
      <c r="M60" s="152"/>
      <c r="N60" s="218">
        <f>'入力用紙'!F51</f>
        <v>0</v>
      </c>
      <c r="O60" s="218"/>
      <c r="P60" s="218"/>
      <c r="Q60" s="218"/>
      <c r="R60" s="218"/>
      <c r="S60" s="219"/>
      <c r="T60" s="216">
        <f>'入力用紙'!H51</f>
        <v>0</v>
      </c>
      <c r="U60" s="216"/>
      <c r="V60" s="216"/>
      <c r="W60" s="216">
        <f>'入力用紙'!J51</f>
        <v>0</v>
      </c>
      <c r="X60" s="216"/>
      <c r="Y60" s="216"/>
      <c r="Z60" s="216">
        <f>'入力用紙'!L51</f>
        <v>0</v>
      </c>
      <c r="AA60" s="216"/>
      <c r="AB60" s="216"/>
      <c r="AC60" s="216">
        <f>'入力用紙'!N51</f>
        <v>0</v>
      </c>
      <c r="AD60" s="216"/>
      <c r="AE60" s="216"/>
      <c r="AF60" s="217">
        <f>'入力用紙'!P51</f>
        <v>0</v>
      </c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</row>
    <row r="61" spans="1:42" ht="30" customHeight="1">
      <c r="A61" s="139">
        <v>20</v>
      </c>
      <c r="B61" s="220">
        <f>'入力用紙'!D52</f>
        <v>0</v>
      </c>
      <c r="C61" s="220"/>
      <c r="D61" s="220"/>
      <c r="E61" s="220"/>
      <c r="F61" s="220"/>
      <c r="G61" s="221">
        <f>'入力用紙'!E52</f>
        <v>0</v>
      </c>
      <c r="H61" s="218"/>
      <c r="I61" s="218"/>
      <c r="J61" s="218"/>
      <c r="K61" s="218"/>
      <c r="L61" s="218"/>
      <c r="M61" s="152"/>
      <c r="N61" s="218">
        <f>'入力用紙'!F52</f>
        <v>0</v>
      </c>
      <c r="O61" s="218"/>
      <c r="P61" s="218"/>
      <c r="Q61" s="218"/>
      <c r="R61" s="218"/>
      <c r="S61" s="219"/>
      <c r="T61" s="216">
        <f>'入力用紙'!H52</f>
        <v>0</v>
      </c>
      <c r="U61" s="216"/>
      <c r="V61" s="216"/>
      <c r="W61" s="216">
        <f>'入力用紙'!J52</f>
        <v>0</v>
      </c>
      <c r="X61" s="216"/>
      <c r="Y61" s="216"/>
      <c r="Z61" s="216">
        <f>'入力用紙'!L52</f>
        <v>0</v>
      </c>
      <c r="AA61" s="216"/>
      <c r="AB61" s="216"/>
      <c r="AC61" s="216">
        <f>'入力用紙'!N52</f>
        <v>0</v>
      </c>
      <c r="AD61" s="216"/>
      <c r="AE61" s="216"/>
      <c r="AF61" s="217">
        <f>'入力用紙'!P52</f>
        <v>0</v>
      </c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</row>
    <row r="62" spans="1:42" ht="5.25" customHeight="1">
      <c r="A62" s="127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27"/>
      <c r="AO62" s="127"/>
      <c r="AP62" s="127"/>
    </row>
    <row r="63" spans="1:42" ht="6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</row>
    <row r="64" ht="14.25">
      <c r="B64" s="133" t="s">
        <v>37</v>
      </c>
    </row>
    <row r="65" ht="4.5" customHeight="1"/>
    <row r="66" spans="2:12" ht="13.5" customHeight="1">
      <c r="B66" s="226">
        <f>IF('入力用紙'!$E$5="","",'入力用紙'!$AL$7)</f>
      </c>
      <c r="C66" s="226"/>
      <c r="D66" s="226"/>
      <c r="E66" s="226"/>
      <c r="F66" s="226"/>
      <c r="G66" s="226"/>
      <c r="H66" s="226"/>
      <c r="I66" s="226"/>
      <c r="J66" s="226"/>
      <c r="K66" s="226"/>
      <c r="L66" s="226"/>
    </row>
    <row r="67" spans="2:12" ht="13.5" customHeight="1"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</row>
    <row r="68" spans="2:12" ht="3" customHeight="1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</row>
    <row r="69" spans="11:35" ht="15" customHeight="1">
      <c r="K69" s="237" t="s">
        <v>20</v>
      </c>
      <c r="L69" s="237"/>
      <c r="M69" s="237"/>
      <c r="N69" s="237"/>
      <c r="O69" s="237"/>
      <c r="P69" s="237"/>
      <c r="R69" s="225">
        <f>IF('入力用紙'!$E$5="","",'入力用紙'!$E$5)</f>
      </c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</row>
    <row r="70" spans="11:35" ht="15" customHeight="1">
      <c r="K70" s="237"/>
      <c r="L70" s="237"/>
      <c r="M70" s="237"/>
      <c r="N70" s="237"/>
      <c r="O70" s="237"/>
      <c r="P70" s="237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</row>
    <row r="71" spans="11:35" ht="5.25" customHeight="1">
      <c r="K71" s="135"/>
      <c r="L71" s="135"/>
      <c r="M71" s="135"/>
      <c r="N71" s="135"/>
      <c r="O71" s="135"/>
      <c r="P71" s="135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</row>
    <row r="72" spans="11:36" ht="15" customHeight="1">
      <c r="K72" s="237" t="s">
        <v>27</v>
      </c>
      <c r="L72" s="237"/>
      <c r="M72" s="237"/>
      <c r="N72" s="237"/>
      <c r="O72" s="237"/>
      <c r="P72" s="237"/>
      <c r="R72" s="253">
        <f>IF('入力用紙'!$E$7="","",'入力用紙'!$E$7)</f>
      </c>
      <c r="S72" s="253"/>
      <c r="T72" s="253"/>
      <c r="U72" s="253"/>
      <c r="V72" s="253"/>
      <c r="W72" s="253"/>
      <c r="X72" s="253"/>
      <c r="Y72" s="137"/>
      <c r="Z72" s="253">
        <f>IF('入力用紙'!$F$7="","",'入力用紙'!$F$7)</f>
      </c>
      <c r="AA72" s="253"/>
      <c r="AB72" s="253"/>
      <c r="AC72" s="253"/>
      <c r="AD72" s="253"/>
      <c r="AE72" s="253"/>
      <c r="AF72" s="253"/>
      <c r="AG72" s="124"/>
      <c r="AH72" s="124"/>
      <c r="AI72" s="259" t="s">
        <v>28</v>
      </c>
      <c r="AJ72" s="259"/>
    </row>
    <row r="73" spans="11:36" ht="15" customHeight="1">
      <c r="K73" s="237"/>
      <c r="L73" s="237"/>
      <c r="M73" s="237"/>
      <c r="N73" s="237"/>
      <c r="O73" s="237"/>
      <c r="P73" s="237"/>
      <c r="R73" s="253"/>
      <c r="S73" s="253"/>
      <c r="T73" s="253"/>
      <c r="U73" s="253"/>
      <c r="V73" s="253"/>
      <c r="W73" s="253"/>
      <c r="X73" s="253"/>
      <c r="Y73" s="137"/>
      <c r="Z73" s="253"/>
      <c r="AA73" s="253"/>
      <c r="AB73" s="253"/>
      <c r="AC73" s="253"/>
      <c r="AD73" s="253"/>
      <c r="AE73" s="253"/>
      <c r="AF73" s="253"/>
      <c r="AG73" s="124"/>
      <c r="AH73" s="124"/>
      <c r="AI73" s="259"/>
      <c r="AJ73" s="259"/>
    </row>
    <row r="74" spans="1:45" ht="28.5" customHeight="1">
      <c r="A74" s="246" t="str">
        <f>'入力用紙'!E2&amp;"　"&amp;'入力用紙'!F2&amp;"申込書（女子団体・個人）"</f>
        <v>令和6年度　第46回札幌支部高等学校柔道春季大会申込書（女子団体・個人）</v>
      </c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124"/>
      <c r="AR74" s="124"/>
      <c r="AS74" s="124"/>
    </row>
    <row r="75" ht="4.5" customHeight="1"/>
    <row r="76" spans="1:40" ht="31.5" customHeight="1">
      <c r="A76" s="230" t="s">
        <v>20</v>
      </c>
      <c r="B76" s="230"/>
      <c r="C76" s="230"/>
      <c r="E76" s="231">
        <f>IF('入力用紙'!$E$5="","",'入力用紙'!$E$5)</f>
      </c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3"/>
      <c r="X76" s="230" t="s">
        <v>21</v>
      </c>
      <c r="Y76" s="230"/>
      <c r="Z76" s="230"/>
      <c r="AB76" s="247">
        <f>'入力用紙'!$V$8</f>
        <v>0</v>
      </c>
      <c r="AC76" s="248"/>
      <c r="AD76" s="248"/>
      <c r="AE76" s="248"/>
      <c r="AF76" s="248"/>
      <c r="AG76" s="248"/>
      <c r="AH76" s="126"/>
      <c r="AI76" s="248">
        <f>'入力用紙'!$W$8</f>
        <v>0</v>
      </c>
      <c r="AJ76" s="248"/>
      <c r="AK76" s="248"/>
      <c r="AL76" s="248"/>
      <c r="AM76" s="248"/>
      <c r="AN76" s="249"/>
    </row>
    <row r="77" ht="11.25" customHeight="1"/>
    <row r="78" spans="1:42" ht="16.5" customHeight="1">
      <c r="A78" s="127" t="s">
        <v>87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</row>
    <row r="79" spans="1:42" ht="16.5" customHeight="1">
      <c r="A79" s="127"/>
      <c r="B79" s="220"/>
      <c r="C79" s="220"/>
      <c r="D79" s="220"/>
      <c r="E79" s="220"/>
      <c r="F79" s="220"/>
      <c r="G79" s="220" t="s">
        <v>22</v>
      </c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34"/>
      <c r="T79" s="220" t="s">
        <v>9</v>
      </c>
      <c r="U79" s="220"/>
      <c r="V79" s="220"/>
      <c r="W79" s="220" t="s">
        <v>10</v>
      </c>
      <c r="X79" s="220"/>
      <c r="Y79" s="220"/>
      <c r="Z79" s="220" t="s">
        <v>5</v>
      </c>
      <c r="AA79" s="220"/>
      <c r="AB79" s="220"/>
      <c r="AC79" s="220" t="s">
        <v>6</v>
      </c>
      <c r="AD79" s="220"/>
      <c r="AE79" s="220"/>
      <c r="AF79" s="244" t="s">
        <v>85</v>
      </c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</row>
    <row r="80" spans="1:42" ht="25.5" customHeight="1">
      <c r="A80" s="127"/>
      <c r="B80" s="245" t="str">
        <f>'入力用紙'!U12</f>
        <v>先鋒</v>
      </c>
      <c r="C80" s="245"/>
      <c r="D80" s="245"/>
      <c r="E80" s="245"/>
      <c r="F80" s="245"/>
      <c r="G80" s="221">
        <f>'入力用紙'!V12</f>
        <v>0</v>
      </c>
      <c r="H80" s="218"/>
      <c r="I80" s="218"/>
      <c r="J80" s="218"/>
      <c r="K80" s="218"/>
      <c r="L80" s="218"/>
      <c r="M80" s="130"/>
      <c r="N80" s="218">
        <f>'入力用紙'!W12</f>
        <v>0</v>
      </c>
      <c r="O80" s="218"/>
      <c r="P80" s="218"/>
      <c r="Q80" s="218"/>
      <c r="R80" s="218"/>
      <c r="S80" s="219"/>
      <c r="T80" s="216">
        <f>'入力用紙'!Y12</f>
        <v>0</v>
      </c>
      <c r="U80" s="216"/>
      <c r="V80" s="216"/>
      <c r="W80" s="216">
        <f>'入力用紙'!AA12</f>
        <v>0</v>
      </c>
      <c r="X80" s="216"/>
      <c r="Y80" s="216"/>
      <c r="Z80" s="216">
        <f>'入力用紙'!AC12</f>
        <v>0</v>
      </c>
      <c r="AA80" s="216"/>
      <c r="AB80" s="216"/>
      <c r="AC80" s="216">
        <f>'入力用紙'!AE12</f>
        <v>0</v>
      </c>
      <c r="AD80" s="216"/>
      <c r="AE80" s="216"/>
      <c r="AF80" s="243">
        <f>'入力用紙'!AG12</f>
        <v>0</v>
      </c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</row>
    <row r="81" spans="1:42" ht="25.5" customHeight="1">
      <c r="A81" s="127"/>
      <c r="B81" s="220" t="str">
        <f>'入力用紙'!U13</f>
        <v>中堅</v>
      </c>
      <c r="C81" s="220"/>
      <c r="D81" s="220"/>
      <c r="E81" s="220"/>
      <c r="F81" s="220"/>
      <c r="G81" s="221">
        <f>'入力用紙'!V13</f>
        <v>0</v>
      </c>
      <c r="H81" s="218"/>
      <c r="I81" s="218"/>
      <c r="J81" s="218"/>
      <c r="K81" s="218"/>
      <c r="L81" s="218"/>
      <c r="M81" s="130"/>
      <c r="N81" s="218">
        <f>'入力用紙'!W13</f>
        <v>0</v>
      </c>
      <c r="O81" s="218"/>
      <c r="P81" s="218"/>
      <c r="Q81" s="218"/>
      <c r="R81" s="218"/>
      <c r="S81" s="219"/>
      <c r="T81" s="216">
        <f>'入力用紙'!Y13</f>
        <v>0</v>
      </c>
      <c r="U81" s="216"/>
      <c r="V81" s="216"/>
      <c r="W81" s="216">
        <f>'入力用紙'!AA13</f>
        <v>0</v>
      </c>
      <c r="X81" s="216"/>
      <c r="Y81" s="216"/>
      <c r="Z81" s="216">
        <f>'入力用紙'!AC13</f>
        <v>0</v>
      </c>
      <c r="AA81" s="216"/>
      <c r="AB81" s="216"/>
      <c r="AC81" s="216">
        <f>'入力用紙'!AE13</f>
        <v>0</v>
      </c>
      <c r="AD81" s="216"/>
      <c r="AE81" s="216"/>
      <c r="AF81" s="243">
        <f>'入力用紙'!AG13</f>
        <v>0</v>
      </c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</row>
    <row r="82" spans="1:42" ht="25.5" customHeight="1">
      <c r="A82" s="127"/>
      <c r="B82" s="220" t="str">
        <f>'入力用紙'!U14</f>
        <v>大将</v>
      </c>
      <c r="C82" s="220"/>
      <c r="D82" s="220"/>
      <c r="E82" s="220"/>
      <c r="F82" s="220"/>
      <c r="G82" s="221">
        <f>'入力用紙'!V14</f>
        <v>0</v>
      </c>
      <c r="H82" s="218"/>
      <c r="I82" s="218"/>
      <c r="J82" s="218"/>
      <c r="K82" s="218"/>
      <c r="L82" s="218"/>
      <c r="M82" s="130"/>
      <c r="N82" s="218">
        <f>'入力用紙'!W14</f>
        <v>0</v>
      </c>
      <c r="O82" s="218"/>
      <c r="P82" s="218"/>
      <c r="Q82" s="218"/>
      <c r="R82" s="218"/>
      <c r="S82" s="219"/>
      <c r="T82" s="216">
        <f>'入力用紙'!Y14</f>
        <v>0</v>
      </c>
      <c r="U82" s="216"/>
      <c r="V82" s="216"/>
      <c r="W82" s="216">
        <f>'入力用紙'!AA14</f>
        <v>0</v>
      </c>
      <c r="X82" s="216"/>
      <c r="Y82" s="216"/>
      <c r="Z82" s="216">
        <f>'入力用紙'!AC14</f>
        <v>0</v>
      </c>
      <c r="AA82" s="216"/>
      <c r="AB82" s="216"/>
      <c r="AC82" s="216">
        <f>'入力用紙'!AE14</f>
        <v>0</v>
      </c>
      <c r="AD82" s="216"/>
      <c r="AE82" s="216"/>
      <c r="AF82" s="243">
        <f>'入力用紙'!AG14</f>
        <v>0</v>
      </c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</row>
    <row r="83" spans="1:42" ht="25.5" customHeight="1">
      <c r="A83" s="127"/>
      <c r="B83" s="220" t="str">
        <f>'入力用紙'!U15</f>
        <v>補欠</v>
      </c>
      <c r="C83" s="220"/>
      <c r="D83" s="220"/>
      <c r="E83" s="220"/>
      <c r="F83" s="220"/>
      <c r="G83" s="221">
        <f>'入力用紙'!V15</f>
        <v>0</v>
      </c>
      <c r="H83" s="218"/>
      <c r="I83" s="218"/>
      <c r="J83" s="218"/>
      <c r="K83" s="218"/>
      <c r="L83" s="218"/>
      <c r="M83" s="130"/>
      <c r="N83" s="218">
        <f>'入力用紙'!W15</f>
        <v>0</v>
      </c>
      <c r="O83" s="218"/>
      <c r="P83" s="218"/>
      <c r="Q83" s="218"/>
      <c r="R83" s="218"/>
      <c r="S83" s="219"/>
      <c r="T83" s="216">
        <f>'入力用紙'!Y15</f>
        <v>0</v>
      </c>
      <c r="U83" s="216"/>
      <c r="V83" s="216"/>
      <c r="W83" s="216">
        <f>'入力用紙'!AA15</f>
        <v>0</v>
      </c>
      <c r="X83" s="216"/>
      <c r="Y83" s="216"/>
      <c r="Z83" s="216">
        <f>'入力用紙'!AC15</f>
        <v>0</v>
      </c>
      <c r="AA83" s="216"/>
      <c r="AB83" s="216"/>
      <c r="AC83" s="216">
        <f>'入力用紙'!AE15</f>
        <v>0</v>
      </c>
      <c r="AD83" s="216"/>
      <c r="AE83" s="216"/>
      <c r="AF83" s="243">
        <f>'入力用紙'!AG15</f>
        <v>0</v>
      </c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</row>
    <row r="84" spans="1:42" ht="25.5" customHeight="1">
      <c r="A84" s="127"/>
      <c r="B84" s="220" t="str">
        <f>'入力用紙'!U16</f>
        <v>マネージャー</v>
      </c>
      <c r="C84" s="220"/>
      <c r="D84" s="220"/>
      <c r="E84" s="220"/>
      <c r="F84" s="220"/>
      <c r="G84" s="221">
        <f>'入力用紙'!V16</f>
        <v>0</v>
      </c>
      <c r="H84" s="218"/>
      <c r="I84" s="218"/>
      <c r="J84" s="218"/>
      <c r="K84" s="218"/>
      <c r="L84" s="218"/>
      <c r="M84" s="130"/>
      <c r="N84" s="218">
        <f>'入力用紙'!W16</f>
        <v>0</v>
      </c>
      <c r="O84" s="218"/>
      <c r="P84" s="218"/>
      <c r="Q84" s="218"/>
      <c r="R84" s="218"/>
      <c r="S84" s="219"/>
      <c r="T84" s="216">
        <f>'入力用紙'!Y16</f>
        <v>0</v>
      </c>
      <c r="U84" s="216"/>
      <c r="V84" s="216"/>
      <c r="W84" s="240">
        <f>'入力用紙'!AA16</f>
        <v>0</v>
      </c>
      <c r="X84" s="240"/>
      <c r="Y84" s="240"/>
      <c r="Z84" s="240">
        <f>'入力用紙'!AC16</f>
        <v>0</v>
      </c>
      <c r="AA84" s="240"/>
      <c r="AB84" s="240"/>
      <c r="AC84" s="240">
        <f>'入力用紙'!AE16</f>
        <v>0</v>
      </c>
      <c r="AD84" s="240"/>
      <c r="AE84" s="240"/>
      <c r="AF84" s="241">
        <f>'入力用紙'!AG16</f>
        <v>0</v>
      </c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</row>
    <row r="85" spans="1:42" ht="30" customHeight="1" hidden="1">
      <c r="A85" s="127"/>
      <c r="B85" s="242">
        <f>'入力用紙'!U17</f>
        <v>0</v>
      </c>
      <c r="C85" s="242"/>
      <c r="D85" s="242"/>
      <c r="E85" s="242"/>
      <c r="F85" s="242"/>
      <c r="G85" s="254">
        <f>'入力用紙'!V17</f>
        <v>0</v>
      </c>
      <c r="H85" s="254"/>
      <c r="I85" s="254"/>
      <c r="J85" s="254"/>
      <c r="K85" s="254"/>
      <c r="L85" s="254"/>
      <c r="M85" s="189"/>
      <c r="N85" s="254">
        <f>'入力用紙'!W17</f>
        <v>0</v>
      </c>
      <c r="O85" s="254"/>
      <c r="P85" s="254"/>
      <c r="Q85" s="254"/>
      <c r="R85" s="254"/>
      <c r="S85" s="254"/>
      <c r="T85" s="240">
        <f>'入力用紙'!Y17</f>
        <v>0</v>
      </c>
      <c r="U85" s="240"/>
      <c r="V85" s="240"/>
      <c r="W85" s="127"/>
      <c r="X85" s="127"/>
      <c r="Y85" s="127"/>
      <c r="Z85" s="127"/>
      <c r="AA85" s="127"/>
      <c r="AB85" s="127"/>
      <c r="AC85" s="127"/>
      <c r="AD85" s="127"/>
      <c r="AE85" s="127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</row>
    <row r="86" spans="3:20" ht="15" customHeight="1"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</row>
    <row r="87" spans="1:42" ht="17.25" customHeight="1">
      <c r="A87" s="127" t="s">
        <v>86</v>
      </c>
      <c r="B87" s="127"/>
      <c r="C87" s="127"/>
      <c r="D87" s="127"/>
      <c r="E87" s="127"/>
      <c r="F87" s="127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</row>
    <row r="88" spans="1:42" ht="16.5" customHeight="1">
      <c r="A88" s="138" t="s">
        <v>33</v>
      </c>
      <c r="B88" s="234" t="s">
        <v>26</v>
      </c>
      <c r="C88" s="235"/>
      <c r="D88" s="235"/>
      <c r="E88" s="235"/>
      <c r="F88" s="236"/>
      <c r="G88" s="234" t="s">
        <v>22</v>
      </c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6"/>
      <c r="T88" s="220" t="s">
        <v>9</v>
      </c>
      <c r="U88" s="220"/>
      <c r="V88" s="220"/>
      <c r="W88" s="220" t="s">
        <v>10</v>
      </c>
      <c r="X88" s="220"/>
      <c r="Y88" s="220"/>
      <c r="Z88" s="220" t="s">
        <v>5</v>
      </c>
      <c r="AA88" s="220"/>
      <c r="AB88" s="220"/>
      <c r="AC88" s="220" t="s">
        <v>6</v>
      </c>
      <c r="AD88" s="220"/>
      <c r="AE88" s="220"/>
      <c r="AF88" s="238" t="s">
        <v>85</v>
      </c>
      <c r="AG88" s="238"/>
      <c r="AH88" s="238"/>
      <c r="AI88" s="238"/>
      <c r="AJ88" s="238"/>
      <c r="AK88" s="238"/>
      <c r="AL88" s="238"/>
      <c r="AM88" s="238"/>
      <c r="AN88" s="238"/>
      <c r="AO88" s="238"/>
      <c r="AP88" s="239"/>
    </row>
    <row r="89" spans="1:42" ht="25.5" customHeight="1">
      <c r="A89" s="139">
        <v>1</v>
      </c>
      <c r="B89" s="220">
        <f>'入力用紙'!U33</f>
        <v>0</v>
      </c>
      <c r="C89" s="220"/>
      <c r="D89" s="220"/>
      <c r="E89" s="220"/>
      <c r="F89" s="220"/>
      <c r="G89" s="224">
        <f>'入力用紙'!V33</f>
        <v>0</v>
      </c>
      <c r="H89" s="222"/>
      <c r="I89" s="222"/>
      <c r="J89" s="222"/>
      <c r="K89" s="222"/>
      <c r="L89" s="222"/>
      <c r="M89" s="130"/>
      <c r="N89" s="222">
        <f>'入力用紙'!W33</f>
        <v>0</v>
      </c>
      <c r="O89" s="222"/>
      <c r="P89" s="222"/>
      <c r="Q89" s="222"/>
      <c r="R89" s="222"/>
      <c r="S89" s="223"/>
      <c r="T89" s="216">
        <f>'入力用紙'!Y33</f>
        <v>0</v>
      </c>
      <c r="U89" s="216"/>
      <c r="V89" s="216"/>
      <c r="W89" s="216">
        <f>'入力用紙'!AA33</f>
        <v>0</v>
      </c>
      <c r="X89" s="216"/>
      <c r="Y89" s="216"/>
      <c r="Z89" s="216">
        <f>'入力用紙'!AC33</f>
        <v>0</v>
      </c>
      <c r="AA89" s="216"/>
      <c r="AB89" s="216"/>
      <c r="AC89" s="216">
        <f>'入力用紙'!AE33</f>
        <v>0</v>
      </c>
      <c r="AD89" s="216"/>
      <c r="AE89" s="216"/>
      <c r="AF89" s="217">
        <f>'入力用紙'!AG33</f>
        <v>0</v>
      </c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</row>
    <row r="90" spans="1:42" ht="25.5" customHeight="1">
      <c r="A90" s="139">
        <v>2</v>
      </c>
      <c r="B90" s="220">
        <f>'入力用紙'!U34</f>
        <v>0</v>
      </c>
      <c r="C90" s="220"/>
      <c r="D90" s="220"/>
      <c r="E90" s="220"/>
      <c r="F90" s="220"/>
      <c r="G90" s="224">
        <f>'入力用紙'!V34</f>
        <v>0</v>
      </c>
      <c r="H90" s="222"/>
      <c r="I90" s="222"/>
      <c r="J90" s="222"/>
      <c r="K90" s="222"/>
      <c r="L90" s="222"/>
      <c r="M90" s="130"/>
      <c r="N90" s="222">
        <f>'入力用紙'!W34</f>
        <v>0</v>
      </c>
      <c r="O90" s="222"/>
      <c r="P90" s="222"/>
      <c r="Q90" s="222"/>
      <c r="R90" s="222"/>
      <c r="S90" s="223"/>
      <c r="T90" s="216">
        <f>'入力用紙'!Y34</f>
        <v>0</v>
      </c>
      <c r="U90" s="216"/>
      <c r="V90" s="216"/>
      <c r="W90" s="216">
        <f>'入力用紙'!AA34</f>
        <v>0</v>
      </c>
      <c r="X90" s="216"/>
      <c r="Y90" s="216"/>
      <c r="Z90" s="216">
        <f>'入力用紙'!AC34</f>
        <v>0</v>
      </c>
      <c r="AA90" s="216"/>
      <c r="AB90" s="216"/>
      <c r="AC90" s="216">
        <f>'入力用紙'!AE34</f>
        <v>0</v>
      </c>
      <c r="AD90" s="216"/>
      <c r="AE90" s="216"/>
      <c r="AF90" s="217">
        <f>'入力用紙'!AG34</f>
        <v>0</v>
      </c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</row>
    <row r="91" spans="1:42" ht="25.5" customHeight="1">
      <c r="A91" s="139">
        <v>3</v>
      </c>
      <c r="B91" s="220">
        <f>'入力用紙'!U35</f>
        <v>0</v>
      </c>
      <c r="C91" s="220"/>
      <c r="D91" s="220"/>
      <c r="E91" s="220"/>
      <c r="F91" s="220"/>
      <c r="G91" s="224">
        <f>'入力用紙'!V35</f>
        <v>0</v>
      </c>
      <c r="H91" s="222"/>
      <c r="I91" s="222"/>
      <c r="J91" s="222"/>
      <c r="K91" s="222"/>
      <c r="L91" s="222"/>
      <c r="M91" s="130"/>
      <c r="N91" s="222">
        <f>'入力用紙'!W35</f>
        <v>0</v>
      </c>
      <c r="O91" s="222"/>
      <c r="P91" s="222"/>
      <c r="Q91" s="222"/>
      <c r="R91" s="222"/>
      <c r="S91" s="223"/>
      <c r="T91" s="216">
        <f>'入力用紙'!Y35</f>
        <v>0</v>
      </c>
      <c r="U91" s="216"/>
      <c r="V91" s="216"/>
      <c r="W91" s="216">
        <f>'入力用紙'!AA35</f>
        <v>0</v>
      </c>
      <c r="X91" s="216"/>
      <c r="Y91" s="216"/>
      <c r="Z91" s="216">
        <f>'入力用紙'!AC35</f>
        <v>0</v>
      </c>
      <c r="AA91" s="216"/>
      <c r="AB91" s="216"/>
      <c r="AC91" s="216">
        <f>'入力用紙'!AE35</f>
        <v>0</v>
      </c>
      <c r="AD91" s="216"/>
      <c r="AE91" s="216"/>
      <c r="AF91" s="217">
        <f>'入力用紙'!AG35</f>
        <v>0</v>
      </c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</row>
    <row r="92" spans="1:42" ht="25.5" customHeight="1">
      <c r="A92" s="139">
        <v>4</v>
      </c>
      <c r="B92" s="220">
        <f>'入力用紙'!U36</f>
        <v>0</v>
      </c>
      <c r="C92" s="220"/>
      <c r="D92" s="220"/>
      <c r="E92" s="220"/>
      <c r="F92" s="220"/>
      <c r="G92" s="224">
        <f>'入力用紙'!V36</f>
        <v>0</v>
      </c>
      <c r="H92" s="222"/>
      <c r="I92" s="222"/>
      <c r="J92" s="222"/>
      <c r="K92" s="222"/>
      <c r="L92" s="222"/>
      <c r="M92" s="130"/>
      <c r="N92" s="222">
        <f>'入力用紙'!W36</f>
        <v>0</v>
      </c>
      <c r="O92" s="222"/>
      <c r="P92" s="222"/>
      <c r="Q92" s="222"/>
      <c r="R92" s="222"/>
      <c r="S92" s="223"/>
      <c r="T92" s="216">
        <f>'入力用紙'!Y36</f>
        <v>0</v>
      </c>
      <c r="U92" s="216"/>
      <c r="V92" s="216"/>
      <c r="W92" s="216">
        <f>'入力用紙'!AA36</f>
        <v>0</v>
      </c>
      <c r="X92" s="216"/>
      <c r="Y92" s="216"/>
      <c r="Z92" s="216">
        <f>'入力用紙'!AC36</f>
        <v>0</v>
      </c>
      <c r="AA92" s="216"/>
      <c r="AB92" s="216"/>
      <c r="AC92" s="216">
        <f>'入力用紙'!AE36</f>
        <v>0</v>
      </c>
      <c r="AD92" s="216"/>
      <c r="AE92" s="216"/>
      <c r="AF92" s="217">
        <f>'入力用紙'!AG36</f>
        <v>0</v>
      </c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</row>
    <row r="93" spans="1:42" ht="25.5" customHeight="1">
      <c r="A93" s="139">
        <v>5</v>
      </c>
      <c r="B93" s="220">
        <f>'入力用紙'!U37</f>
        <v>0</v>
      </c>
      <c r="C93" s="220"/>
      <c r="D93" s="220"/>
      <c r="E93" s="220"/>
      <c r="F93" s="220"/>
      <c r="G93" s="224">
        <f>'入力用紙'!V37</f>
        <v>0</v>
      </c>
      <c r="H93" s="222"/>
      <c r="I93" s="222"/>
      <c r="J93" s="222"/>
      <c r="K93" s="222"/>
      <c r="L93" s="222"/>
      <c r="M93" s="130"/>
      <c r="N93" s="222">
        <f>'入力用紙'!W37</f>
        <v>0</v>
      </c>
      <c r="O93" s="222"/>
      <c r="P93" s="222"/>
      <c r="Q93" s="222"/>
      <c r="R93" s="222"/>
      <c r="S93" s="223"/>
      <c r="T93" s="216">
        <f>'入力用紙'!Y37</f>
        <v>0</v>
      </c>
      <c r="U93" s="216"/>
      <c r="V93" s="216"/>
      <c r="W93" s="216">
        <f>'入力用紙'!AA37</f>
        <v>0</v>
      </c>
      <c r="X93" s="216"/>
      <c r="Y93" s="216"/>
      <c r="Z93" s="216">
        <f>'入力用紙'!AC37</f>
        <v>0</v>
      </c>
      <c r="AA93" s="216"/>
      <c r="AB93" s="216"/>
      <c r="AC93" s="216">
        <f>'入力用紙'!AE37</f>
        <v>0</v>
      </c>
      <c r="AD93" s="216"/>
      <c r="AE93" s="216"/>
      <c r="AF93" s="217">
        <f>'入力用紙'!AG37</f>
        <v>0</v>
      </c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</row>
    <row r="94" spans="1:42" ht="25.5" customHeight="1">
      <c r="A94" s="139">
        <v>6</v>
      </c>
      <c r="B94" s="220">
        <f>'入力用紙'!U38</f>
        <v>0</v>
      </c>
      <c r="C94" s="220"/>
      <c r="D94" s="220"/>
      <c r="E94" s="220"/>
      <c r="F94" s="220"/>
      <c r="G94" s="224">
        <f>'入力用紙'!V38</f>
        <v>0</v>
      </c>
      <c r="H94" s="222"/>
      <c r="I94" s="222"/>
      <c r="J94" s="222"/>
      <c r="K94" s="222"/>
      <c r="L94" s="222"/>
      <c r="M94" s="130"/>
      <c r="N94" s="222">
        <f>'入力用紙'!W38</f>
        <v>0</v>
      </c>
      <c r="O94" s="222"/>
      <c r="P94" s="222"/>
      <c r="Q94" s="222"/>
      <c r="R94" s="222"/>
      <c r="S94" s="223"/>
      <c r="T94" s="216">
        <f>'入力用紙'!Y38</f>
        <v>0</v>
      </c>
      <c r="U94" s="216"/>
      <c r="V94" s="216"/>
      <c r="W94" s="216">
        <f>'入力用紙'!AA38</f>
        <v>0</v>
      </c>
      <c r="X94" s="216"/>
      <c r="Y94" s="216"/>
      <c r="Z94" s="216">
        <f>'入力用紙'!AC38</f>
        <v>0</v>
      </c>
      <c r="AA94" s="216"/>
      <c r="AB94" s="216"/>
      <c r="AC94" s="216">
        <f>'入力用紙'!AE38</f>
        <v>0</v>
      </c>
      <c r="AD94" s="216"/>
      <c r="AE94" s="216"/>
      <c r="AF94" s="217">
        <f>'入力用紙'!AG38</f>
        <v>0</v>
      </c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</row>
    <row r="95" spans="1:42" ht="25.5" customHeight="1">
      <c r="A95" s="139">
        <v>7</v>
      </c>
      <c r="B95" s="220">
        <f>'入力用紙'!U39</f>
        <v>0</v>
      </c>
      <c r="C95" s="220"/>
      <c r="D95" s="220"/>
      <c r="E95" s="220"/>
      <c r="F95" s="220"/>
      <c r="G95" s="224">
        <f>'入力用紙'!V39</f>
        <v>0</v>
      </c>
      <c r="H95" s="222"/>
      <c r="I95" s="222"/>
      <c r="J95" s="222"/>
      <c r="K95" s="222"/>
      <c r="L95" s="222"/>
      <c r="M95" s="130"/>
      <c r="N95" s="222">
        <f>'入力用紙'!W39</f>
        <v>0</v>
      </c>
      <c r="O95" s="222"/>
      <c r="P95" s="222"/>
      <c r="Q95" s="222"/>
      <c r="R95" s="222"/>
      <c r="S95" s="223"/>
      <c r="T95" s="216">
        <f>'入力用紙'!Y39</f>
        <v>0</v>
      </c>
      <c r="U95" s="216"/>
      <c r="V95" s="216"/>
      <c r="W95" s="216">
        <f>'入力用紙'!AA39</f>
        <v>0</v>
      </c>
      <c r="X95" s="216"/>
      <c r="Y95" s="216"/>
      <c r="Z95" s="216">
        <f>'入力用紙'!AC39</f>
        <v>0</v>
      </c>
      <c r="AA95" s="216"/>
      <c r="AB95" s="216"/>
      <c r="AC95" s="216">
        <f>'入力用紙'!AE39</f>
        <v>0</v>
      </c>
      <c r="AD95" s="216"/>
      <c r="AE95" s="216"/>
      <c r="AF95" s="217">
        <f>'入力用紙'!AG39</f>
        <v>0</v>
      </c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</row>
    <row r="96" spans="1:42" ht="25.5" customHeight="1">
      <c r="A96" s="139">
        <v>8</v>
      </c>
      <c r="B96" s="220">
        <f>'入力用紙'!U40</f>
        <v>0</v>
      </c>
      <c r="C96" s="220"/>
      <c r="D96" s="220"/>
      <c r="E96" s="220"/>
      <c r="F96" s="220"/>
      <c r="G96" s="224">
        <f>'入力用紙'!V40</f>
        <v>0</v>
      </c>
      <c r="H96" s="222"/>
      <c r="I96" s="222"/>
      <c r="J96" s="222"/>
      <c r="K96" s="222"/>
      <c r="L96" s="222"/>
      <c r="M96" s="130"/>
      <c r="N96" s="222">
        <f>'入力用紙'!W40</f>
        <v>0</v>
      </c>
      <c r="O96" s="222"/>
      <c r="P96" s="222"/>
      <c r="Q96" s="222"/>
      <c r="R96" s="222"/>
      <c r="S96" s="223"/>
      <c r="T96" s="216">
        <f>'入力用紙'!Y40</f>
        <v>0</v>
      </c>
      <c r="U96" s="216"/>
      <c r="V96" s="216"/>
      <c r="W96" s="216">
        <f>'入力用紙'!AA40</f>
        <v>0</v>
      </c>
      <c r="X96" s="216"/>
      <c r="Y96" s="216"/>
      <c r="Z96" s="216">
        <f>'入力用紙'!AC40</f>
        <v>0</v>
      </c>
      <c r="AA96" s="216"/>
      <c r="AB96" s="216"/>
      <c r="AC96" s="216">
        <f>'入力用紙'!AE40</f>
        <v>0</v>
      </c>
      <c r="AD96" s="216"/>
      <c r="AE96" s="216"/>
      <c r="AF96" s="217">
        <f>'入力用紙'!AG40</f>
        <v>0</v>
      </c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</row>
    <row r="97" spans="1:42" ht="25.5" customHeight="1">
      <c r="A97" s="139">
        <v>9</v>
      </c>
      <c r="B97" s="220">
        <f>'入力用紙'!U41</f>
        <v>0</v>
      </c>
      <c r="C97" s="220"/>
      <c r="D97" s="220"/>
      <c r="E97" s="220"/>
      <c r="F97" s="220"/>
      <c r="G97" s="224">
        <f>'入力用紙'!V41</f>
        <v>0</v>
      </c>
      <c r="H97" s="222"/>
      <c r="I97" s="222"/>
      <c r="J97" s="222"/>
      <c r="K97" s="222"/>
      <c r="L97" s="222"/>
      <c r="M97" s="130"/>
      <c r="N97" s="222">
        <f>'入力用紙'!W41</f>
        <v>0</v>
      </c>
      <c r="O97" s="222"/>
      <c r="P97" s="222"/>
      <c r="Q97" s="222"/>
      <c r="R97" s="222"/>
      <c r="S97" s="223"/>
      <c r="T97" s="216">
        <f>'入力用紙'!Y41</f>
        <v>0</v>
      </c>
      <c r="U97" s="216"/>
      <c r="V97" s="216"/>
      <c r="W97" s="216">
        <f>'入力用紙'!AA41</f>
        <v>0</v>
      </c>
      <c r="X97" s="216"/>
      <c r="Y97" s="216"/>
      <c r="Z97" s="216">
        <f>'入力用紙'!AC41</f>
        <v>0</v>
      </c>
      <c r="AA97" s="216"/>
      <c r="AB97" s="216"/>
      <c r="AC97" s="216">
        <f>'入力用紙'!AE41</f>
        <v>0</v>
      </c>
      <c r="AD97" s="216"/>
      <c r="AE97" s="216"/>
      <c r="AF97" s="217">
        <f>'入力用紙'!AG41</f>
        <v>0</v>
      </c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</row>
    <row r="98" spans="1:42" ht="25.5" customHeight="1">
      <c r="A98" s="139">
        <v>10</v>
      </c>
      <c r="B98" s="220">
        <f>'入力用紙'!U42</f>
        <v>0</v>
      </c>
      <c r="C98" s="220"/>
      <c r="D98" s="220"/>
      <c r="E98" s="220"/>
      <c r="F98" s="220"/>
      <c r="G98" s="224">
        <f>'入力用紙'!V42</f>
        <v>0</v>
      </c>
      <c r="H98" s="222"/>
      <c r="I98" s="222"/>
      <c r="J98" s="222"/>
      <c r="K98" s="222"/>
      <c r="L98" s="222"/>
      <c r="M98" s="130"/>
      <c r="N98" s="222">
        <f>'入力用紙'!W42</f>
        <v>0</v>
      </c>
      <c r="O98" s="222"/>
      <c r="P98" s="222"/>
      <c r="Q98" s="222"/>
      <c r="R98" s="222"/>
      <c r="S98" s="223"/>
      <c r="T98" s="216">
        <f>'入力用紙'!Y42</f>
        <v>0</v>
      </c>
      <c r="U98" s="216"/>
      <c r="V98" s="216"/>
      <c r="W98" s="216">
        <f>'入力用紙'!AA42</f>
        <v>0</v>
      </c>
      <c r="X98" s="216"/>
      <c r="Y98" s="216"/>
      <c r="Z98" s="216">
        <f>'入力用紙'!AC42</f>
        <v>0</v>
      </c>
      <c r="AA98" s="216"/>
      <c r="AB98" s="216"/>
      <c r="AC98" s="216">
        <f>'入力用紙'!AE42</f>
        <v>0</v>
      </c>
      <c r="AD98" s="216"/>
      <c r="AE98" s="216"/>
      <c r="AF98" s="217">
        <f>'入力用紙'!AG42</f>
        <v>0</v>
      </c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</row>
    <row r="99" spans="1:42" ht="25.5" customHeight="1">
      <c r="A99" s="139">
        <v>11</v>
      </c>
      <c r="B99" s="220">
        <f>'入力用紙'!U43</f>
        <v>0</v>
      </c>
      <c r="C99" s="220"/>
      <c r="D99" s="220"/>
      <c r="E99" s="220"/>
      <c r="F99" s="220"/>
      <c r="G99" s="224">
        <f>'入力用紙'!V43</f>
        <v>0</v>
      </c>
      <c r="H99" s="222"/>
      <c r="I99" s="222"/>
      <c r="J99" s="222"/>
      <c r="K99" s="222"/>
      <c r="L99" s="222"/>
      <c r="M99" s="130"/>
      <c r="N99" s="222">
        <f>'入力用紙'!W43</f>
        <v>0</v>
      </c>
      <c r="O99" s="222"/>
      <c r="P99" s="222"/>
      <c r="Q99" s="222"/>
      <c r="R99" s="222"/>
      <c r="S99" s="223"/>
      <c r="T99" s="216">
        <f>'入力用紙'!Y43</f>
        <v>0</v>
      </c>
      <c r="U99" s="216"/>
      <c r="V99" s="216"/>
      <c r="W99" s="216">
        <f>'入力用紙'!AA43</f>
        <v>0</v>
      </c>
      <c r="X99" s="216"/>
      <c r="Y99" s="216"/>
      <c r="Z99" s="216">
        <f>'入力用紙'!AC43</f>
        <v>0</v>
      </c>
      <c r="AA99" s="216"/>
      <c r="AB99" s="216"/>
      <c r="AC99" s="216">
        <f>'入力用紙'!AE43</f>
        <v>0</v>
      </c>
      <c r="AD99" s="216"/>
      <c r="AE99" s="216"/>
      <c r="AF99" s="217">
        <f>'入力用紙'!AG43</f>
        <v>0</v>
      </c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</row>
    <row r="100" spans="1:42" ht="25.5" customHeight="1">
      <c r="A100" s="139">
        <v>12</v>
      </c>
      <c r="B100" s="220">
        <f>'入力用紙'!U44</f>
        <v>0</v>
      </c>
      <c r="C100" s="220"/>
      <c r="D100" s="220"/>
      <c r="E100" s="220"/>
      <c r="F100" s="220"/>
      <c r="G100" s="224">
        <f>'入力用紙'!V44</f>
        <v>0</v>
      </c>
      <c r="H100" s="222"/>
      <c r="I100" s="222"/>
      <c r="J100" s="222"/>
      <c r="K100" s="222"/>
      <c r="L100" s="222"/>
      <c r="M100" s="130"/>
      <c r="N100" s="222">
        <f>'入力用紙'!W44</f>
        <v>0</v>
      </c>
      <c r="O100" s="222"/>
      <c r="P100" s="222"/>
      <c r="Q100" s="222"/>
      <c r="R100" s="222"/>
      <c r="S100" s="223"/>
      <c r="T100" s="216">
        <f>'入力用紙'!Y44</f>
        <v>0</v>
      </c>
      <c r="U100" s="216"/>
      <c r="V100" s="216"/>
      <c r="W100" s="216">
        <f>'入力用紙'!AA44</f>
        <v>0</v>
      </c>
      <c r="X100" s="216"/>
      <c r="Y100" s="216"/>
      <c r="Z100" s="216">
        <f>'入力用紙'!AC44</f>
        <v>0</v>
      </c>
      <c r="AA100" s="216"/>
      <c r="AB100" s="216"/>
      <c r="AC100" s="216">
        <f>'入力用紙'!AE44</f>
        <v>0</v>
      </c>
      <c r="AD100" s="216"/>
      <c r="AE100" s="216"/>
      <c r="AF100" s="217">
        <f>'入力用紙'!AG44</f>
        <v>0</v>
      </c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</row>
    <row r="101" spans="1:42" ht="25.5" customHeight="1">
      <c r="A101" s="139">
        <v>13</v>
      </c>
      <c r="B101" s="220">
        <f>'入力用紙'!U45</f>
        <v>0</v>
      </c>
      <c r="C101" s="220"/>
      <c r="D101" s="220"/>
      <c r="E101" s="220"/>
      <c r="F101" s="220"/>
      <c r="G101" s="224">
        <f>'入力用紙'!V45</f>
        <v>0</v>
      </c>
      <c r="H101" s="222"/>
      <c r="I101" s="222"/>
      <c r="J101" s="222"/>
      <c r="K101" s="222"/>
      <c r="L101" s="222"/>
      <c r="M101" s="130"/>
      <c r="N101" s="222">
        <f>'入力用紙'!W45</f>
        <v>0</v>
      </c>
      <c r="O101" s="222"/>
      <c r="P101" s="222"/>
      <c r="Q101" s="222"/>
      <c r="R101" s="222"/>
      <c r="S101" s="223"/>
      <c r="T101" s="216">
        <f>'入力用紙'!Y45</f>
        <v>0</v>
      </c>
      <c r="U101" s="216"/>
      <c r="V101" s="216"/>
      <c r="W101" s="216">
        <f>'入力用紙'!AA45</f>
        <v>0</v>
      </c>
      <c r="X101" s="216"/>
      <c r="Y101" s="216"/>
      <c r="Z101" s="216">
        <f>'入力用紙'!AC45</f>
        <v>0</v>
      </c>
      <c r="AA101" s="216"/>
      <c r="AB101" s="216"/>
      <c r="AC101" s="216">
        <f>'入力用紙'!AE45</f>
        <v>0</v>
      </c>
      <c r="AD101" s="216"/>
      <c r="AE101" s="216"/>
      <c r="AF101" s="217">
        <f>'入力用紙'!AG45</f>
        <v>0</v>
      </c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</row>
    <row r="102" spans="1:42" ht="25.5" customHeight="1">
      <c r="A102" s="139">
        <v>14</v>
      </c>
      <c r="B102" s="220">
        <f>'入力用紙'!U46</f>
        <v>0</v>
      </c>
      <c r="C102" s="220"/>
      <c r="D102" s="220"/>
      <c r="E102" s="220"/>
      <c r="F102" s="220"/>
      <c r="G102" s="224">
        <f>'入力用紙'!V46</f>
        <v>0</v>
      </c>
      <c r="H102" s="222"/>
      <c r="I102" s="222"/>
      <c r="J102" s="222"/>
      <c r="K102" s="222"/>
      <c r="L102" s="222"/>
      <c r="M102" s="130"/>
      <c r="N102" s="222">
        <f>'入力用紙'!W46</f>
        <v>0</v>
      </c>
      <c r="O102" s="222"/>
      <c r="P102" s="222"/>
      <c r="Q102" s="222"/>
      <c r="R102" s="222"/>
      <c r="S102" s="223"/>
      <c r="T102" s="216">
        <f>'入力用紙'!Y46</f>
        <v>0</v>
      </c>
      <c r="U102" s="216"/>
      <c r="V102" s="216"/>
      <c r="W102" s="216">
        <f>'入力用紙'!AA46</f>
        <v>0</v>
      </c>
      <c r="X102" s="216"/>
      <c r="Y102" s="216"/>
      <c r="Z102" s="216">
        <f>'入力用紙'!AC46</f>
        <v>0</v>
      </c>
      <c r="AA102" s="216"/>
      <c r="AB102" s="216"/>
      <c r="AC102" s="216">
        <f>'入力用紙'!AE46</f>
        <v>0</v>
      </c>
      <c r="AD102" s="216"/>
      <c r="AE102" s="216"/>
      <c r="AF102" s="217">
        <f>'入力用紙'!AG46</f>
        <v>0</v>
      </c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</row>
    <row r="103" spans="1:42" ht="25.5" customHeight="1">
      <c r="A103" s="139">
        <v>15</v>
      </c>
      <c r="B103" s="220">
        <f>'入力用紙'!U47</f>
        <v>0</v>
      </c>
      <c r="C103" s="220"/>
      <c r="D103" s="220"/>
      <c r="E103" s="220"/>
      <c r="F103" s="220"/>
      <c r="G103" s="224">
        <f>'入力用紙'!V47</f>
        <v>0</v>
      </c>
      <c r="H103" s="222"/>
      <c r="I103" s="222"/>
      <c r="J103" s="222"/>
      <c r="K103" s="222"/>
      <c r="L103" s="222"/>
      <c r="M103" s="130"/>
      <c r="N103" s="222">
        <f>'入力用紙'!W47</f>
        <v>0</v>
      </c>
      <c r="O103" s="222"/>
      <c r="P103" s="222"/>
      <c r="Q103" s="222"/>
      <c r="R103" s="222"/>
      <c r="S103" s="223"/>
      <c r="T103" s="216">
        <f>'入力用紙'!Y47</f>
        <v>0</v>
      </c>
      <c r="U103" s="216"/>
      <c r="V103" s="216"/>
      <c r="W103" s="216">
        <f>'入力用紙'!AA47</f>
        <v>0</v>
      </c>
      <c r="X103" s="216"/>
      <c r="Y103" s="216"/>
      <c r="Z103" s="216">
        <f>'入力用紙'!AC47</f>
        <v>0</v>
      </c>
      <c r="AA103" s="216"/>
      <c r="AB103" s="216"/>
      <c r="AC103" s="216">
        <f>'入力用紙'!AE47</f>
        <v>0</v>
      </c>
      <c r="AD103" s="216"/>
      <c r="AE103" s="216"/>
      <c r="AF103" s="217">
        <f>'入力用紙'!AG47</f>
        <v>0</v>
      </c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</row>
    <row r="104" spans="1:42" ht="25.5" customHeight="1">
      <c r="A104" s="139">
        <v>16</v>
      </c>
      <c r="B104" s="220">
        <f>'入力用紙'!U48</f>
        <v>0</v>
      </c>
      <c r="C104" s="220"/>
      <c r="D104" s="220"/>
      <c r="E104" s="220"/>
      <c r="F104" s="220"/>
      <c r="G104" s="224">
        <f>'入力用紙'!V48</f>
        <v>0</v>
      </c>
      <c r="H104" s="222"/>
      <c r="I104" s="222"/>
      <c r="J104" s="222"/>
      <c r="K104" s="222"/>
      <c r="L104" s="222"/>
      <c r="M104" s="130"/>
      <c r="N104" s="222">
        <f>'入力用紙'!W48</f>
        <v>0</v>
      </c>
      <c r="O104" s="222"/>
      <c r="P104" s="222"/>
      <c r="Q104" s="222"/>
      <c r="R104" s="222"/>
      <c r="S104" s="223"/>
      <c r="T104" s="216">
        <f>'入力用紙'!Y48</f>
        <v>0</v>
      </c>
      <c r="U104" s="216"/>
      <c r="V104" s="216"/>
      <c r="W104" s="216">
        <f>'入力用紙'!AA48</f>
        <v>0</v>
      </c>
      <c r="X104" s="216"/>
      <c r="Y104" s="216"/>
      <c r="Z104" s="216">
        <f>'入力用紙'!AC48</f>
        <v>0</v>
      </c>
      <c r="AA104" s="216"/>
      <c r="AB104" s="216"/>
      <c r="AC104" s="216">
        <f>'入力用紙'!AE48</f>
        <v>0</v>
      </c>
      <c r="AD104" s="216"/>
      <c r="AE104" s="216"/>
      <c r="AF104" s="217">
        <f>'入力用紙'!AG48</f>
        <v>0</v>
      </c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</row>
    <row r="105" spans="1:42" ht="25.5" customHeight="1">
      <c r="A105" s="139">
        <v>17</v>
      </c>
      <c r="B105" s="220">
        <f>'入力用紙'!U49</f>
        <v>0</v>
      </c>
      <c r="C105" s="220"/>
      <c r="D105" s="220"/>
      <c r="E105" s="220"/>
      <c r="F105" s="220"/>
      <c r="G105" s="224">
        <f>'入力用紙'!V49</f>
        <v>0</v>
      </c>
      <c r="H105" s="222"/>
      <c r="I105" s="222"/>
      <c r="J105" s="222"/>
      <c r="K105" s="222"/>
      <c r="L105" s="222"/>
      <c r="M105" s="130"/>
      <c r="N105" s="222">
        <f>'入力用紙'!W49</f>
        <v>0</v>
      </c>
      <c r="O105" s="222"/>
      <c r="P105" s="222"/>
      <c r="Q105" s="222"/>
      <c r="R105" s="222"/>
      <c r="S105" s="223"/>
      <c r="T105" s="216">
        <f>'入力用紙'!Y49</f>
        <v>0</v>
      </c>
      <c r="U105" s="216"/>
      <c r="V105" s="216"/>
      <c r="W105" s="216">
        <f>'入力用紙'!AA49</f>
        <v>0</v>
      </c>
      <c r="X105" s="216"/>
      <c r="Y105" s="216"/>
      <c r="Z105" s="216">
        <f>'入力用紙'!AC49</f>
        <v>0</v>
      </c>
      <c r="AA105" s="216"/>
      <c r="AB105" s="216"/>
      <c r="AC105" s="216">
        <f>'入力用紙'!AE49</f>
        <v>0</v>
      </c>
      <c r="AD105" s="216"/>
      <c r="AE105" s="216"/>
      <c r="AF105" s="217">
        <f>'入力用紙'!AG49</f>
        <v>0</v>
      </c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</row>
    <row r="106" spans="1:42" ht="9" customHeight="1">
      <c r="A106" s="127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27"/>
      <c r="AO106" s="127"/>
      <c r="AP106" s="127"/>
    </row>
    <row r="107" ht="16.5" customHeight="1">
      <c r="B107" s="133" t="s">
        <v>37</v>
      </c>
    </row>
    <row r="108" ht="4.5" customHeight="1"/>
    <row r="109" spans="2:12" ht="13.5" customHeight="1">
      <c r="B109" s="226">
        <f>IF('入力用紙'!$E$5="","",'入力用紙'!$AL$7)</f>
      </c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</row>
    <row r="110" spans="2:12" ht="15.75" customHeight="1"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</row>
    <row r="111" spans="2:12" ht="3.75" customHeight="1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</row>
    <row r="112" spans="11:35" ht="16.5" customHeight="1">
      <c r="K112" s="237" t="s">
        <v>20</v>
      </c>
      <c r="L112" s="237"/>
      <c r="M112" s="237"/>
      <c r="N112" s="237"/>
      <c r="O112" s="237"/>
      <c r="P112" s="237"/>
      <c r="R112" s="225">
        <f>IF('入力用紙'!$E$5="","",'入力用紙'!$E$5)</f>
      </c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</row>
    <row r="113" spans="11:35" ht="15.75" customHeight="1">
      <c r="K113" s="237"/>
      <c r="L113" s="237"/>
      <c r="M113" s="237"/>
      <c r="N113" s="237"/>
      <c r="O113" s="237"/>
      <c r="P113" s="237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</row>
    <row r="114" spans="11:35" ht="6" customHeight="1">
      <c r="K114" s="135"/>
      <c r="L114" s="135"/>
      <c r="M114" s="135"/>
      <c r="N114" s="135"/>
      <c r="O114" s="135"/>
      <c r="P114" s="135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</row>
    <row r="115" spans="11:36" ht="16.5" customHeight="1">
      <c r="K115" s="237" t="s">
        <v>27</v>
      </c>
      <c r="L115" s="237"/>
      <c r="M115" s="237"/>
      <c r="N115" s="237"/>
      <c r="O115" s="237"/>
      <c r="P115" s="237"/>
      <c r="R115" s="253">
        <f>IF('入力用紙'!$E$7="","",'入力用紙'!$E$7)</f>
      </c>
      <c r="S115" s="253"/>
      <c r="T115" s="253"/>
      <c r="U115" s="253"/>
      <c r="V115" s="253"/>
      <c r="W115" s="253"/>
      <c r="X115" s="253"/>
      <c r="Y115" s="137"/>
      <c r="Z115" s="253">
        <f>IF('入力用紙'!$F$7="","",'入力用紙'!$F$7)</f>
      </c>
      <c r="AA115" s="253"/>
      <c r="AB115" s="253"/>
      <c r="AC115" s="253"/>
      <c r="AD115" s="253"/>
      <c r="AE115" s="253"/>
      <c r="AF115" s="253"/>
      <c r="AG115" s="124"/>
      <c r="AH115" s="124"/>
      <c r="AI115" s="259" t="s">
        <v>28</v>
      </c>
      <c r="AJ115" s="259"/>
    </row>
    <row r="116" spans="11:36" ht="18.75" customHeight="1">
      <c r="K116" s="237"/>
      <c r="L116" s="237"/>
      <c r="M116" s="237"/>
      <c r="N116" s="237"/>
      <c r="O116" s="237"/>
      <c r="P116" s="237"/>
      <c r="R116" s="253"/>
      <c r="S116" s="253"/>
      <c r="T116" s="253"/>
      <c r="U116" s="253"/>
      <c r="V116" s="253"/>
      <c r="W116" s="253"/>
      <c r="X116" s="253"/>
      <c r="Y116" s="137"/>
      <c r="Z116" s="253"/>
      <c r="AA116" s="253"/>
      <c r="AB116" s="253"/>
      <c r="AC116" s="253"/>
      <c r="AD116" s="253"/>
      <c r="AE116" s="253"/>
      <c r="AF116" s="253"/>
      <c r="AG116" s="124"/>
      <c r="AH116" s="124"/>
      <c r="AI116" s="259"/>
      <c r="AJ116" s="259"/>
    </row>
  </sheetData>
  <sheetProtection/>
  <mergeCells count="512">
    <mergeCell ref="AC105:AE105"/>
    <mergeCell ref="AF105:AP105"/>
    <mergeCell ref="AI34:AJ35"/>
    <mergeCell ref="AI72:AJ73"/>
    <mergeCell ref="AI115:AJ116"/>
    <mergeCell ref="B105:F105"/>
    <mergeCell ref="G105:L105"/>
    <mergeCell ref="N105:S105"/>
    <mergeCell ref="T105:V105"/>
    <mergeCell ref="W105:Y105"/>
    <mergeCell ref="Z105:AB105"/>
    <mergeCell ref="AC103:AE103"/>
    <mergeCell ref="AF103:AP103"/>
    <mergeCell ref="B104:F104"/>
    <mergeCell ref="G104:L104"/>
    <mergeCell ref="N104:S104"/>
    <mergeCell ref="T104:V104"/>
    <mergeCell ref="W104:Y104"/>
    <mergeCell ref="Z104:AB104"/>
    <mergeCell ref="AC104:AE104"/>
    <mergeCell ref="AF104:AP104"/>
    <mergeCell ref="B103:F103"/>
    <mergeCell ref="G103:L103"/>
    <mergeCell ref="N103:S103"/>
    <mergeCell ref="T103:V103"/>
    <mergeCell ref="W103:Y103"/>
    <mergeCell ref="Z103:AB103"/>
    <mergeCell ref="AC101:AE101"/>
    <mergeCell ref="AF101:AP101"/>
    <mergeCell ref="B102:F102"/>
    <mergeCell ref="G102:L102"/>
    <mergeCell ref="N102:S102"/>
    <mergeCell ref="T102:V102"/>
    <mergeCell ref="W102:Y102"/>
    <mergeCell ref="Z102:AB102"/>
    <mergeCell ref="AC102:AE102"/>
    <mergeCell ref="AF102:AP102"/>
    <mergeCell ref="B101:F101"/>
    <mergeCell ref="G101:L101"/>
    <mergeCell ref="N101:S101"/>
    <mergeCell ref="T101:V101"/>
    <mergeCell ref="W101:Y101"/>
    <mergeCell ref="Z101:AB101"/>
    <mergeCell ref="AF23:AP23"/>
    <mergeCell ref="B24:F24"/>
    <mergeCell ref="G24:L24"/>
    <mergeCell ref="N24:S24"/>
    <mergeCell ref="T24:V24"/>
    <mergeCell ref="B23:F23"/>
    <mergeCell ref="G23:L23"/>
    <mergeCell ref="N23:S23"/>
    <mergeCell ref="T23:V23"/>
    <mergeCell ref="Z23:AB23"/>
    <mergeCell ref="AF21:AP21"/>
    <mergeCell ref="B22:F22"/>
    <mergeCell ref="G22:L22"/>
    <mergeCell ref="N22:S22"/>
    <mergeCell ref="T22:V22"/>
    <mergeCell ref="W22:Y22"/>
    <mergeCell ref="Z22:AB22"/>
    <mergeCell ref="AC23:AE23"/>
    <mergeCell ref="AC22:AE22"/>
    <mergeCell ref="AF22:AP22"/>
    <mergeCell ref="B21:F21"/>
    <mergeCell ref="G21:L21"/>
    <mergeCell ref="N21:S21"/>
    <mergeCell ref="T21:V21"/>
    <mergeCell ref="W21:Y21"/>
    <mergeCell ref="Z21:AB21"/>
    <mergeCell ref="AC21:AE21"/>
    <mergeCell ref="AC19:AE19"/>
    <mergeCell ref="AF19:AP19"/>
    <mergeCell ref="B20:F20"/>
    <mergeCell ref="G20:L20"/>
    <mergeCell ref="N20:S20"/>
    <mergeCell ref="T20:V20"/>
    <mergeCell ref="W20:Y20"/>
    <mergeCell ref="Z20:AB20"/>
    <mergeCell ref="AC20:AE20"/>
    <mergeCell ref="AF20:AP20"/>
    <mergeCell ref="B5:K5"/>
    <mergeCell ref="B19:F19"/>
    <mergeCell ref="G19:S19"/>
    <mergeCell ref="T19:V19"/>
    <mergeCell ref="W19:Y19"/>
    <mergeCell ref="Z19:AB19"/>
    <mergeCell ref="B17:K17"/>
    <mergeCell ref="Z14:AB14"/>
    <mergeCell ref="G10:L10"/>
    <mergeCell ref="G12:L12"/>
    <mergeCell ref="AC14:AE14"/>
    <mergeCell ref="AF14:AP14"/>
    <mergeCell ref="B7:F7"/>
    <mergeCell ref="B8:F8"/>
    <mergeCell ref="B9:F9"/>
    <mergeCell ref="B10:F10"/>
    <mergeCell ref="B11:F11"/>
    <mergeCell ref="B12:F12"/>
    <mergeCell ref="G11:L11"/>
    <mergeCell ref="G9:L9"/>
    <mergeCell ref="AF52:AP52"/>
    <mergeCell ref="Z34:AF35"/>
    <mergeCell ref="R115:X116"/>
    <mergeCell ref="Z115:AF116"/>
    <mergeCell ref="AB76:AG76"/>
    <mergeCell ref="AI76:AN76"/>
    <mergeCell ref="R72:X73"/>
    <mergeCell ref="Z72:AF73"/>
    <mergeCell ref="N83:S83"/>
    <mergeCell ref="Z56:AB56"/>
    <mergeCell ref="K72:P73"/>
    <mergeCell ref="AF57:AP57"/>
    <mergeCell ref="Z58:AB58"/>
    <mergeCell ref="AC58:AE58"/>
    <mergeCell ref="AC57:AE57"/>
    <mergeCell ref="N50:S50"/>
    <mergeCell ref="N56:S56"/>
    <mergeCell ref="N51:S51"/>
    <mergeCell ref="AC56:AE56"/>
    <mergeCell ref="AF56:AP56"/>
    <mergeCell ref="G49:L49"/>
    <mergeCell ref="G85:L85"/>
    <mergeCell ref="N85:S85"/>
    <mergeCell ref="G57:L57"/>
    <mergeCell ref="N57:S57"/>
    <mergeCell ref="G58:L58"/>
    <mergeCell ref="N58:S58"/>
    <mergeCell ref="G80:L80"/>
    <mergeCell ref="N80:S80"/>
    <mergeCell ref="N82:S82"/>
    <mergeCell ref="G13:L13"/>
    <mergeCell ref="G46:L46"/>
    <mergeCell ref="N46:S46"/>
    <mergeCell ref="G15:L15"/>
    <mergeCell ref="R34:X35"/>
    <mergeCell ref="T11:V11"/>
    <mergeCell ref="W11:Y11"/>
    <mergeCell ref="T43:V43"/>
    <mergeCell ref="W43:Y43"/>
    <mergeCell ref="N45:S45"/>
    <mergeCell ref="N15:S15"/>
    <mergeCell ref="T48:V48"/>
    <mergeCell ref="W46:Y46"/>
    <mergeCell ref="N43:S43"/>
    <mergeCell ref="N47:S47"/>
    <mergeCell ref="N48:S48"/>
    <mergeCell ref="W23:Y23"/>
    <mergeCell ref="B83:F83"/>
    <mergeCell ref="T83:V83"/>
    <mergeCell ref="W83:Y83"/>
    <mergeCell ref="T55:V55"/>
    <mergeCell ref="T58:V58"/>
    <mergeCell ref="W58:Y58"/>
    <mergeCell ref="G56:L56"/>
    <mergeCell ref="W56:Y56"/>
    <mergeCell ref="R69:AI70"/>
    <mergeCell ref="T57:V57"/>
    <mergeCell ref="K69:P70"/>
    <mergeCell ref="AF48:AP48"/>
    <mergeCell ref="AF46:AP46"/>
    <mergeCell ref="AC54:AE54"/>
    <mergeCell ref="AF54:AP54"/>
    <mergeCell ref="AC53:AE53"/>
    <mergeCell ref="Z51:AB51"/>
    <mergeCell ref="AF50:AP50"/>
    <mergeCell ref="W55:Y55"/>
    <mergeCell ref="AC55:AE55"/>
    <mergeCell ref="AF58:AP58"/>
    <mergeCell ref="AF47:AP47"/>
    <mergeCell ref="W57:Y57"/>
    <mergeCell ref="B56:F56"/>
    <mergeCell ref="T56:V56"/>
    <mergeCell ref="N49:S49"/>
    <mergeCell ref="AF49:AP49"/>
    <mergeCell ref="G53:L53"/>
    <mergeCell ref="N53:S53"/>
    <mergeCell ref="G48:L48"/>
    <mergeCell ref="AF55:AP55"/>
    <mergeCell ref="AF53:AP53"/>
    <mergeCell ref="AF45:AP45"/>
    <mergeCell ref="AF44:AP44"/>
    <mergeCell ref="Z47:AB47"/>
    <mergeCell ref="AC47:AE47"/>
    <mergeCell ref="AC44:AE44"/>
    <mergeCell ref="AC51:AE51"/>
    <mergeCell ref="AC48:AE48"/>
    <mergeCell ref="AC46:AE46"/>
    <mergeCell ref="G55:L55"/>
    <mergeCell ref="N55:S55"/>
    <mergeCell ref="G47:L47"/>
    <mergeCell ref="W51:Y51"/>
    <mergeCell ref="W49:Y49"/>
    <mergeCell ref="Z45:AB45"/>
    <mergeCell ref="T47:V47"/>
    <mergeCell ref="T49:V49"/>
    <mergeCell ref="T46:V46"/>
    <mergeCell ref="G52:L52"/>
    <mergeCell ref="B48:F48"/>
    <mergeCell ref="B50:F50"/>
    <mergeCell ref="AC45:AE45"/>
    <mergeCell ref="Z54:AB54"/>
    <mergeCell ref="Z44:AB44"/>
    <mergeCell ref="AC50:AE50"/>
    <mergeCell ref="B47:F47"/>
    <mergeCell ref="N52:S52"/>
    <mergeCell ref="G50:L50"/>
    <mergeCell ref="G51:L51"/>
    <mergeCell ref="Z48:AB48"/>
    <mergeCell ref="Z46:AB46"/>
    <mergeCell ref="W47:Y47"/>
    <mergeCell ref="Z49:AB49"/>
    <mergeCell ref="T50:V50"/>
    <mergeCell ref="W50:Y50"/>
    <mergeCell ref="Z50:AB50"/>
    <mergeCell ref="B44:F44"/>
    <mergeCell ref="T45:V45"/>
    <mergeCell ref="T44:V44"/>
    <mergeCell ref="W45:Y45"/>
    <mergeCell ref="G44:L44"/>
    <mergeCell ref="N44:S44"/>
    <mergeCell ref="G45:L45"/>
    <mergeCell ref="W44:Y44"/>
    <mergeCell ref="B45:F45"/>
    <mergeCell ref="B42:F42"/>
    <mergeCell ref="T42:V42"/>
    <mergeCell ref="Z42:AB42"/>
    <mergeCell ref="B43:F43"/>
    <mergeCell ref="W48:Y48"/>
    <mergeCell ref="W42:Y42"/>
    <mergeCell ref="G42:L42"/>
    <mergeCell ref="N42:S42"/>
    <mergeCell ref="G43:L43"/>
    <mergeCell ref="B46:F46"/>
    <mergeCell ref="AF42:AP42"/>
    <mergeCell ref="X38:Z38"/>
    <mergeCell ref="T41:V41"/>
    <mergeCell ref="W41:Y41"/>
    <mergeCell ref="AC43:AE43"/>
    <mergeCell ref="Z43:AB43"/>
    <mergeCell ref="AF41:AP41"/>
    <mergeCell ref="AB38:AG38"/>
    <mergeCell ref="AI38:AN38"/>
    <mergeCell ref="AF43:AP43"/>
    <mergeCell ref="A1:AP1"/>
    <mergeCell ref="K34:P35"/>
    <mergeCell ref="R31:AI32"/>
    <mergeCell ref="B28:L29"/>
    <mergeCell ref="K31:P32"/>
    <mergeCell ref="AF13:AP13"/>
    <mergeCell ref="AF12:AP12"/>
    <mergeCell ref="T12:V12"/>
    <mergeCell ref="W12:Y12"/>
    <mergeCell ref="AF11:AP11"/>
    <mergeCell ref="AF10:AP10"/>
    <mergeCell ref="T10:V10"/>
    <mergeCell ref="W10:Y10"/>
    <mergeCell ref="Z10:AB10"/>
    <mergeCell ref="AC10:AE10"/>
    <mergeCell ref="AC11:AE11"/>
    <mergeCell ref="G7:S7"/>
    <mergeCell ref="G8:L8"/>
    <mergeCell ref="N8:S8"/>
    <mergeCell ref="W13:Y13"/>
    <mergeCell ref="B13:F13"/>
    <mergeCell ref="AC42:AE42"/>
    <mergeCell ref="N10:S10"/>
    <mergeCell ref="N11:S11"/>
    <mergeCell ref="N12:S12"/>
    <mergeCell ref="N13:S13"/>
    <mergeCell ref="B41:F41"/>
    <mergeCell ref="G41:S41"/>
    <mergeCell ref="A36:AP36"/>
    <mergeCell ref="AC41:AE41"/>
    <mergeCell ref="Z41:AB41"/>
    <mergeCell ref="N9:S9"/>
    <mergeCell ref="A38:C38"/>
    <mergeCell ref="E38:R38"/>
    <mergeCell ref="T15:V15"/>
    <mergeCell ref="B15:F15"/>
    <mergeCell ref="AC12:AE12"/>
    <mergeCell ref="AC13:AE13"/>
    <mergeCell ref="Z13:AB13"/>
    <mergeCell ref="T13:V13"/>
    <mergeCell ref="Z7:AB7"/>
    <mergeCell ref="AC7:AE7"/>
    <mergeCell ref="AC8:AE8"/>
    <mergeCell ref="Z12:AB12"/>
    <mergeCell ref="Z11:AB11"/>
    <mergeCell ref="AF7:AP7"/>
    <mergeCell ref="T8:V8"/>
    <mergeCell ref="AF9:AP9"/>
    <mergeCell ref="T9:V9"/>
    <mergeCell ref="W9:Y9"/>
    <mergeCell ref="Z9:AB9"/>
    <mergeCell ref="AC9:AE9"/>
    <mergeCell ref="A3:C3"/>
    <mergeCell ref="E3:R3"/>
    <mergeCell ref="X3:Z3"/>
    <mergeCell ref="W8:Y8"/>
    <mergeCell ref="Z8:AB8"/>
    <mergeCell ref="AF8:AP8"/>
    <mergeCell ref="AB3:AG3"/>
    <mergeCell ref="AI3:AN3"/>
    <mergeCell ref="T7:V7"/>
    <mergeCell ref="W7:Y7"/>
    <mergeCell ref="B57:F57"/>
    <mergeCell ref="B49:F49"/>
    <mergeCell ref="G54:L54"/>
    <mergeCell ref="Z53:AB53"/>
    <mergeCell ref="B55:F55"/>
    <mergeCell ref="T54:V54"/>
    <mergeCell ref="B53:F53"/>
    <mergeCell ref="T53:V53"/>
    <mergeCell ref="W54:Y54"/>
    <mergeCell ref="W53:Y53"/>
    <mergeCell ref="AC49:AE49"/>
    <mergeCell ref="B54:F54"/>
    <mergeCell ref="N54:S54"/>
    <mergeCell ref="B58:F58"/>
    <mergeCell ref="AF51:AP51"/>
    <mergeCell ref="B52:F52"/>
    <mergeCell ref="T52:V52"/>
    <mergeCell ref="W52:Y52"/>
    <mergeCell ref="Z52:AB52"/>
    <mergeCell ref="AC52:AE52"/>
    <mergeCell ref="T81:V81"/>
    <mergeCell ref="B51:F51"/>
    <mergeCell ref="T51:V51"/>
    <mergeCell ref="T79:V79"/>
    <mergeCell ref="W79:Y79"/>
    <mergeCell ref="Z79:AB79"/>
    <mergeCell ref="Z55:AB55"/>
    <mergeCell ref="Z57:AB57"/>
    <mergeCell ref="A74:AP74"/>
    <mergeCell ref="B66:L67"/>
    <mergeCell ref="B80:F80"/>
    <mergeCell ref="T80:V80"/>
    <mergeCell ref="W80:Y80"/>
    <mergeCell ref="Z80:AB80"/>
    <mergeCell ref="AF80:AP80"/>
    <mergeCell ref="G79:S79"/>
    <mergeCell ref="AC80:AE80"/>
    <mergeCell ref="B79:F79"/>
    <mergeCell ref="AF81:AP81"/>
    <mergeCell ref="AC83:AE83"/>
    <mergeCell ref="AF83:AP83"/>
    <mergeCell ref="W81:Y81"/>
    <mergeCell ref="AF82:AP82"/>
    <mergeCell ref="AC79:AE79"/>
    <mergeCell ref="AF79:AP79"/>
    <mergeCell ref="G84:L84"/>
    <mergeCell ref="T82:V82"/>
    <mergeCell ref="W82:Y82"/>
    <mergeCell ref="Z82:AB82"/>
    <mergeCell ref="AC82:AE82"/>
    <mergeCell ref="Z83:AB83"/>
    <mergeCell ref="W84:Y84"/>
    <mergeCell ref="Z84:AB84"/>
    <mergeCell ref="N84:S84"/>
    <mergeCell ref="T88:V88"/>
    <mergeCell ref="B85:F85"/>
    <mergeCell ref="T85:V85"/>
    <mergeCell ref="G89:L89"/>
    <mergeCell ref="N81:S81"/>
    <mergeCell ref="G82:L82"/>
    <mergeCell ref="G83:L83"/>
    <mergeCell ref="T89:V89"/>
    <mergeCell ref="T84:V84"/>
    <mergeCell ref="B82:F82"/>
    <mergeCell ref="W89:Y89"/>
    <mergeCell ref="X76:Z76"/>
    <mergeCell ref="AC88:AE88"/>
    <mergeCell ref="AF88:AP88"/>
    <mergeCell ref="Z88:AB88"/>
    <mergeCell ref="W88:Y88"/>
    <mergeCell ref="AC84:AE84"/>
    <mergeCell ref="AF84:AP84"/>
    <mergeCell ref="Z81:AB81"/>
    <mergeCell ref="AC81:AE81"/>
    <mergeCell ref="AF90:AP90"/>
    <mergeCell ref="AF92:AP92"/>
    <mergeCell ref="Z89:AB89"/>
    <mergeCell ref="AC89:AE89"/>
    <mergeCell ref="AF89:AP89"/>
    <mergeCell ref="AF91:AP91"/>
    <mergeCell ref="Z90:AB90"/>
    <mergeCell ref="AC93:AE93"/>
    <mergeCell ref="T92:V92"/>
    <mergeCell ref="W92:Y92"/>
    <mergeCell ref="Z92:AB92"/>
    <mergeCell ref="AC92:AE92"/>
    <mergeCell ref="AC90:AE90"/>
    <mergeCell ref="T90:V90"/>
    <mergeCell ref="W90:Y90"/>
    <mergeCell ref="B93:F93"/>
    <mergeCell ref="B91:F91"/>
    <mergeCell ref="T93:V93"/>
    <mergeCell ref="W93:Y93"/>
    <mergeCell ref="Z91:AB91"/>
    <mergeCell ref="AC91:AE91"/>
    <mergeCell ref="T91:V91"/>
    <mergeCell ref="W91:Y91"/>
    <mergeCell ref="Z93:AB93"/>
    <mergeCell ref="B92:F92"/>
    <mergeCell ref="B95:F95"/>
    <mergeCell ref="Z95:AB95"/>
    <mergeCell ref="AC95:AE95"/>
    <mergeCell ref="AF93:AP93"/>
    <mergeCell ref="B94:F94"/>
    <mergeCell ref="T94:V94"/>
    <mergeCell ref="W94:Y94"/>
    <mergeCell ref="Z94:AB94"/>
    <mergeCell ref="AC94:AE94"/>
    <mergeCell ref="AF94:AP94"/>
    <mergeCell ref="B96:F96"/>
    <mergeCell ref="T96:V96"/>
    <mergeCell ref="W96:Y96"/>
    <mergeCell ref="Z96:AB96"/>
    <mergeCell ref="AC96:AE96"/>
    <mergeCell ref="AF96:AP96"/>
    <mergeCell ref="G96:L96"/>
    <mergeCell ref="T95:V95"/>
    <mergeCell ref="W95:Y95"/>
    <mergeCell ref="Z97:AB97"/>
    <mergeCell ref="AC97:AE97"/>
    <mergeCell ref="W99:Y99"/>
    <mergeCell ref="AF97:AP97"/>
    <mergeCell ref="T97:V97"/>
    <mergeCell ref="W97:Y97"/>
    <mergeCell ref="AF95:AP95"/>
    <mergeCell ref="B98:F98"/>
    <mergeCell ref="T98:V98"/>
    <mergeCell ref="W98:Y98"/>
    <mergeCell ref="Z98:AB98"/>
    <mergeCell ref="AC98:AE98"/>
    <mergeCell ref="AF98:AP98"/>
    <mergeCell ref="K115:P116"/>
    <mergeCell ref="Z99:AB99"/>
    <mergeCell ref="AC99:AE99"/>
    <mergeCell ref="AF99:AP99"/>
    <mergeCell ref="T100:V100"/>
    <mergeCell ref="W100:Y100"/>
    <mergeCell ref="Z100:AB100"/>
    <mergeCell ref="AC100:AE100"/>
    <mergeCell ref="K112:P113"/>
    <mergeCell ref="T99:V99"/>
    <mergeCell ref="B90:F90"/>
    <mergeCell ref="A76:C76"/>
    <mergeCell ref="E76:R76"/>
    <mergeCell ref="B84:F84"/>
    <mergeCell ref="B97:F97"/>
    <mergeCell ref="B89:F89"/>
    <mergeCell ref="B88:F88"/>
    <mergeCell ref="G88:S88"/>
    <mergeCell ref="G81:L81"/>
    <mergeCell ref="B81:F81"/>
    <mergeCell ref="R112:AI113"/>
    <mergeCell ref="AF100:AP100"/>
    <mergeCell ref="B99:F99"/>
    <mergeCell ref="B109:L110"/>
    <mergeCell ref="B100:F100"/>
    <mergeCell ref="B14:F14"/>
    <mergeCell ref="G14:L14"/>
    <mergeCell ref="N14:S14"/>
    <mergeCell ref="T14:V14"/>
    <mergeCell ref="W14:Y14"/>
    <mergeCell ref="G90:L90"/>
    <mergeCell ref="G91:L91"/>
    <mergeCell ref="G92:L92"/>
    <mergeCell ref="G93:L93"/>
    <mergeCell ref="G94:L94"/>
    <mergeCell ref="G95:L95"/>
    <mergeCell ref="G97:L97"/>
    <mergeCell ref="G98:L98"/>
    <mergeCell ref="G99:L99"/>
    <mergeCell ref="G100:L100"/>
    <mergeCell ref="N89:S89"/>
    <mergeCell ref="N90:S90"/>
    <mergeCell ref="N91:S91"/>
    <mergeCell ref="N92:S92"/>
    <mergeCell ref="N93:S93"/>
    <mergeCell ref="N100:S100"/>
    <mergeCell ref="N94:S94"/>
    <mergeCell ref="N95:S95"/>
    <mergeCell ref="N96:S96"/>
    <mergeCell ref="N97:S97"/>
    <mergeCell ref="N98:S98"/>
    <mergeCell ref="N99:S99"/>
    <mergeCell ref="B59:F59"/>
    <mergeCell ref="B60:F60"/>
    <mergeCell ref="B61:F61"/>
    <mergeCell ref="G59:L59"/>
    <mergeCell ref="G60:L60"/>
    <mergeCell ref="G61:L61"/>
    <mergeCell ref="N59:S59"/>
    <mergeCell ref="N60:S60"/>
    <mergeCell ref="N61:S61"/>
    <mergeCell ref="T59:V59"/>
    <mergeCell ref="T60:V60"/>
    <mergeCell ref="T61:V61"/>
    <mergeCell ref="W59:Y59"/>
    <mergeCell ref="W60:Y60"/>
    <mergeCell ref="W61:Y61"/>
    <mergeCell ref="Z59:AB59"/>
    <mergeCell ref="Z60:AB60"/>
    <mergeCell ref="Z61:AB61"/>
    <mergeCell ref="AC59:AE59"/>
    <mergeCell ref="AC60:AE60"/>
    <mergeCell ref="AC61:AE61"/>
    <mergeCell ref="AF59:AP59"/>
    <mergeCell ref="AF60:AP60"/>
    <mergeCell ref="AF61:AP61"/>
  </mergeCells>
  <conditionalFormatting sqref="A1:AP4 A28:A29 M29:AP29 M28 O28:AP28 B28 A66:A67 M66:AP67 A109:A110 M109:AP110 A6:AP16 A5:B5 L5:AP5 A25:AP27 A18:AP18 A17 L17:AP17 A35:AH35 A30:AP33 A34:AI34 AK34:AP35 A74:AP78 A73:AH73 A68:AP71 A72:AI72 AK72:AP73 A116:AH116 A111:AP114 A115:AI115 AK115:AP116 A36:AP65 A80:AP108 A79:B79 G79:AP79">
    <cfRule type="cellIs" priority="10" dxfId="30" operator="equal" stopIfTrue="1">
      <formula>0</formula>
    </cfRule>
  </conditionalFormatting>
  <conditionalFormatting sqref="W80:Y84 W8:Y14 W89:Y105 W42:Y61">
    <cfRule type="cellIs" priority="12" dxfId="30" operator="equal" stopIfTrue="1">
      <formula>"無し"</formula>
    </cfRule>
    <cfRule type="cellIs" priority="13" dxfId="30" operator="equal" stopIfTrue="1">
      <formula>0</formula>
    </cfRule>
  </conditionalFormatting>
  <conditionalFormatting sqref="B66">
    <cfRule type="cellIs" priority="9" dxfId="30" operator="equal" stopIfTrue="1">
      <formula>0</formula>
    </cfRule>
  </conditionalFormatting>
  <conditionalFormatting sqref="B109">
    <cfRule type="cellIs" priority="8" dxfId="30" operator="equal" stopIfTrue="1">
      <formula>0</formula>
    </cfRule>
  </conditionalFormatting>
  <conditionalFormatting sqref="A19:AP24">
    <cfRule type="cellIs" priority="4" dxfId="30" operator="equal" stopIfTrue="1">
      <formula>0</formula>
    </cfRule>
  </conditionalFormatting>
  <conditionalFormatting sqref="W20:Y23">
    <cfRule type="cellIs" priority="2" dxfId="30" operator="equal" stopIfTrue="1">
      <formula>"無し"</formula>
    </cfRule>
    <cfRule type="cellIs" priority="3" dxfId="30" operator="equal" stopIfTrue="1">
      <formula>0</formula>
    </cfRule>
  </conditionalFormatting>
  <printOptions horizontalCentered="1"/>
  <pageMargins left="0.3937007874015748" right="0.4330708661417323" top="0.54" bottom="0.1968503937007874" header="0.1968503937007874" footer="0.1968503937007874"/>
  <pageSetup horizontalDpi="600" verticalDpi="600" orientation="portrait" paperSize="9" scale="94" r:id="rId1"/>
  <rowBreaks count="2" manualBreakCount="2">
    <brk id="35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9"/>
  </sheetPr>
  <dimension ref="A1:AS99"/>
  <sheetViews>
    <sheetView zoomScaleSheetLayoutView="100" zoomScalePageLayoutView="0" workbookViewId="0" topLeftCell="A1">
      <selection activeCell="B9" sqref="B9:F9"/>
    </sheetView>
  </sheetViews>
  <sheetFormatPr defaultColWidth="9.00390625" defaultRowHeight="13.5"/>
  <cols>
    <col min="1" max="1" width="5.00390625" style="2" customWidth="1"/>
    <col min="2" max="45" width="2.25390625" style="2" customWidth="1"/>
    <col min="46" max="16384" width="9.00390625" style="2" customWidth="1"/>
  </cols>
  <sheetData>
    <row r="1" spans="1:45" ht="42" customHeight="1">
      <c r="A1" s="285" t="str">
        <f>'入力用紙'!E2&amp;"　"&amp;'入力用紙'!F2&amp;"申込書（男子団体戦）"</f>
        <v>令和6年度　第46回札幌支部高等学校柔道春季大会申込書（男子団体戦）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8"/>
      <c r="AR1" s="8"/>
      <c r="AS1" s="8"/>
    </row>
    <row r="2" ht="34.5" customHeight="1"/>
    <row r="3" spans="1:40" ht="31.5" customHeight="1">
      <c r="A3" s="286" t="s">
        <v>20</v>
      </c>
      <c r="B3" s="286"/>
      <c r="C3" s="286"/>
      <c r="E3" s="287">
        <f>IF('入力用紙'!$E$5="","",'入力用紙'!$E$5&amp;"高等学校")</f>
      </c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9"/>
      <c r="X3" s="286" t="s">
        <v>21</v>
      </c>
      <c r="Y3" s="286"/>
      <c r="Z3" s="286"/>
      <c r="AB3" s="290">
        <f>'入力用紙'!$E$8</f>
        <v>0</v>
      </c>
      <c r="AC3" s="291"/>
      <c r="AD3" s="291"/>
      <c r="AE3" s="291"/>
      <c r="AF3" s="291"/>
      <c r="AG3" s="291"/>
      <c r="AH3" s="60"/>
      <c r="AI3" s="291">
        <f>'入力用紙'!$F$8</f>
        <v>0</v>
      </c>
      <c r="AJ3" s="291"/>
      <c r="AK3" s="291"/>
      <c r="AL3" s="291"/>
      <c r="AM3" s="291"/>
      <c r="AN3" s="292"/>
    </row>
    <row r="4" ht="32.25" customHeight="1"/>
    <row r="5" spans="1:42" ht="6.75" customHeight="1">
      <c r="A5" s="5"/>
      <c r="B5" s="5"/>
      <c r="C5" s="5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30" customHeight="1">
      <c r="A6" s="5"/>
      <c r="B6" s="296"/>
      <c r="C6" s="297"/>
      <c r="D6" s="297"/>
      <c r="E6" s="297"/>
      <c r="F6" s="298"/>
      <c r="G6" s="276" t="s">
        <v>22</v>
      </c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6" t="s">
        <v>9</v>
      </c>
      <c r="U6" s="277"/>
      <c r="V6" s="279"/>
      <c r="W6" s="277" t="s">
        <v>10</v>
      </c>
      <c r="X6" s="277"/>
      <c r="Y6" s="278"/>
      <c r="Z6" s="276" t="s">
        <v>5</v>
      </c>
      <c r="AA6" s="277"/>
      <c r="AB6" s="279"/>
      <c r="AC6" s="277" t="s">
        <v>6</v>
      </c>
      <c r="AD6" s="277"/>
      <c r="AE6" s="278"/>
      <c r="AF6" s="274" t="s">
        <v>25</v>
      </c>
      <c r="AG6" s="274"/>
      <c r="AH6" s="274"/>
      <c r="AI6" s="274"/>
      <c r="AJ6" s="274"/>
      <c r="AK6" s="274"/>
      <c r="AL6" s="274"/>
      <c r="AM6" s="274"/>
      <c r="AN6" s="274"/>
      <c r="AO6" s="274"/>
      <c r="AP6" s="275"/>
    </row>
    <row r="7" spans="1:42" ht="47.25" customHeight="1">
      <c r="A7" s="5"/>
      <c r="B7" s="260" t="str">
        <f>'入力用紙'!D12</f>
        <v>先鋒</v>
      </c>
      <c r="C7" s="260"/>
      <c r="D7" s="260"/>
      <c r="E7" s="260"/>
      <c r="F7" s="260"/>
      <c r="G7" s="262">
        <f>'入力用紙'!E12</f>
        <v>0</v>
      </c>
      <c r="H7" s="263"/>
      <c r="I7" s="263"/>
      <c r="J7" s="263"/>
      <c r="K7" s="263"/>
      <c r="L7" s="263"/>
      <c r="M7" s="59"/>
      <c r="N7" s="263">
        <f>'入力用紙'!F12</f>
        <v>0</v>
      </c>
      <c r="O7" s="263"/>
      <c r="P7" s="263"/>
      <c r="Q7" s="263"/>
      <c r="R7" s="263"/>
      <c r="S7" s="264"/>
      <c r="T7" s="265">
        <f>'入力用紙'!H12</f>
        <v>0</v>
      </c>
      <c r="U7" s="265"/>
      <c r="V7" s="265"/>
      <c r="W7" s="265">
        <f>'入力用紙'!J12</f>
        <v>0</v>
      </c>
      <c r="X7" s="265"/>
      <c r="Y7" s="265"/>
      <c r="Z7" s="265">
        <f>'入力用紙'!L12</f>
        <v>0</v>
      </c>
      <c r="AA7" s="265"/>
      <c r="AB7" s="265"/>
      <c r="AC7" s="265">
        <f>'入力用紙'!N12</f>
        <v>0</v>
      </c>
      <c r="AD7" s="265"/>
      <c r="AE7" s="265"/>
      <c r="AF7" s="261">
        <f>'入力用紙'!P12</f>
        <v>0</v>
      </c>
      <c r="AG7" s="261"/>
      <c r="AH7" s="261"/>
      <c r="AI7" s="261"/>
      <c r="AJ7" s="261"/>
      <c r="AK7" s="261"/>
      <c r="AL7" s="261"/>
      <c r="AM7" s="261"/>
      <c r="AN7" s="261"/>
      <c r="AO7" s="261"/>
      <c r="AP7" s="261"/>
    </row>
    <row r="8" spans="1:42" ht="47.25" customHeight="1">
      <c r="A8" s="5"/>
      <c r="B8" s="260" t="str">
        <f>'入力用紙'!D13</f>
        <v>次鋒</v>
      </c>
      <c r="C8" s="260"/>
      <c r="D8" s="260"/>
      <c r="E8" s="260"/>
      <c r="F8" s="260"/>
      <c r="G8" s="262">
        <f>'入力用紙'!E13</f>
        <v>0</v>
      </c>
      <c r="H8" s="263"/>
      <c r="I8" s="263"/>
      <c r="J8" s="263"/>
      <c r="K8" s="263"/>
      <c r="L8" s="263"/>
      <c r="M8" s="59"/>
      <c r="N8" s="263">
        <f>'入力用紙'!F13</f>
        <v>0</v>
      </c>
      <c r="O8" s="263"/>
      <c r="P8" s="263"/>
      <c r="Q8" s="263"/>
      <c r="R8" s="263"/>
      <c r="S8" s="264"/>
      <c r="T8" s="265">
        <f>'入力用紙'!H13</f>
        <v>0</v>
      </c>
      <c r="U8" s="265"/>
      <c r="V8" s="265"/>
      <c r="W8" s="265">
        <f>'入力用紙'!J13</f>
        <v>0</v>
      </c>
      <c r="X8" s="265"/>
      <c r="Y8" s="265"/>
      <c r="Z8" s="265">
        <f>'入力用紙'!L13</f>
        <v>0</v>
      </c>
      <c r="AA8" s="265"/>
      <c r="AB8" s="265"/>
      <c r="AC8" s="265">
        <f>'入力用紙'!N13</f>
        <v>0</v>
      </c>
      <c r="AD8" s="265"/>
      <c r="AE8" s="265"/>
      <c r="AF8" s="261">
        <f>'入力用紙'!P13</f>
        <v>0</v>
      </c>
      <c r="AG8" s="261"/>
      <c r="AH8" s="261"/>
      <c r="AI8" s="261"/>
      <c r="AJ8" s="261"/>
      <c r="AK8" s="261"/>
      <c r="AL8" s="261"/>
      <c r="AM8" s="261"/>
      <c r="AN8" s="261"/>
      <c r="AO8" s="261"/>
      <c r="AP8" s="261"/>
    </row>
    <row r="9" spans="1:42" ht="47.25" customHeight="1">
      <c r="A9" s="5"/>
      <c r="B9" s="260" t="str">
        <f>'入力用紙'!D14</f>
        <v>中堅</v>
      </c>
      <c r="C9" s="260"/>
      <c r="D9" s="260"/>
      <c r="E9" s="260"/>
      <c r="F9" s="260"/>
      <c r="G9" s="262">
        <f>'入力用紙'!E14</f>
        <v>0</v>
      </c>
      <c r="H9" s="263"/>
      <c r="I9" s="263"/>
      <c r="J9" s="263"/>
      <c r="K9" s="263"/>
      <c r="L9" s="263"/>
      <c r="M9" s="58"/>
      <c r="N9" s="263">
        <f>'入力用紙'!F14</f>
        <v>0</v>
      </c>
      <c r="O9" s="263"/>
      <c r="P9" s="263"/>
      <c r="Q9" s="263"/>
      <c r="R9" s="263"/>
      <c r="S9" s="264"/>
      <c r="T9" s="265">
        <f>'入力用紙'!H14</f>
        <v>0</v>
      </c>
      <c r="U9" s="265"/>
      <c r="V9" s="265"/>
      <c r="W9" s="265">
        <f>'入力用紙'!J14</f>
        <v>0</v>
      </c>
      <c r="X9" s="265"/>
      <c r="Y9" s="265"/>
      <c r="Z9" s="265">
        <f>'入力用紙'!L14</f>
        <v>0</v>
      </c>
      <c r="AA9" s="265"/>
      <c r="AB9" s="265"/>
      <c r="AC9" s="265">
        <f>'入力用紙'!N14</f>
        <v>0</v>
      </c>
      <c r="AD9" s="265"/>
      <c r="AE9" s="265"/>
      <c r="AF9" s="261">
        <f>'入力用紙'!P14</f>
        <v>0</v>
      </c>
      <c r="AG9" s="261"/>
      <c r="AH9" s="261"/>
      <c r="AI9" s="261"/>
      <c r="AJ9" s="261"/>
      <c r="AK9" s="261"/>
      <c r="AL9" s="261"/>
      <c r="AM9" s="261"/>
      <c r="AN9" s="261"/>
      <c r="AO9" s="261"/>
      <c r="AP9" s="261"/>
    </row>
    <row r="10" spans="1:42" ht="47.25" customHeight="1">
      <c r="A10" s="5"/>
      <c r="B10" s="260" t="str">
        <f>'入力用紙'!D15</f>
        <v>副将</v>
      </c>
      <c r="C10" s="260"/>
      <c r="D10" s="260"/>
      <c r="E10" s="260"/>
      <c r="F10" s="260"/>
      <c r="G10" s="262">
        <f>'入力用紙'!E15</f>
        <v>0</v>
      </c>
      <c r="H10" s="263"/>
      <c r="I10" s="263"/>
      <c r="J10" s="263"/>
      <c r="K10" s="263"/>
      <c r="L10" s="263"/>
      <c r="M10" s="58"/>
      <c r="N10" s="263">
        <f>'入力用紙'!F15</f>
        <v>0</v>
      </c>
      <c r="O10" s="263"/>
      <c r="P10" s="263"/>
      <c r="Q10" s="263"/>
      <c r="R10" s="263"/>
      <c r="S10" s="264"/>
      <c r="T10" s="265">
        <f>'入力用紙'!H15</f>
        <v>0</v>
      </c>
      <c r="U10" s="265"/>
      <c r="V10" s="265"/>
      <c r="W10" s="265">
        <f>'入力用紙'!J15</f>
        <v>0</v>
      </c>
      <c r="X10" s="265"/>
      <c r="Y10" s="265"/>
      <c r="Z10" s="265">
        <f>'入力用紙'!L15</f>
        <v>0</v>
      </c>
      <c r="AA10" s="265"/>
      <c r="AB10" s="265"/>
      <c r="AC10" s="265">
        <f>'入力用紙'!N15</f>
        <v>0</v>
      </c>
      <c r="AD10" s="265"/>
      <c r="AE10" s="265"/>
      <c r="AF10" s="261">
        <f>'入力用紙'!P15</f>
        <v>0</v>
      </c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</row>
    <row r="11" spans="1:42" ht="47.25" customHeight="1">
      <c r="A11" s="5"/>
      <c r="B11" s="260" t="str">
        <f>'入力用紙'!D16</f>
        <v>大将</v>
      </c>
      <c r="C11" s="260"/>
      <c r="D11" s="260"/>
      <c r="E11" s="260"/>
      <c r="F11" s="260"/>
      <c r="G11" s="262">
        <f>'入力用紙'!E16</f>
        <v>0</v>
      </c>
      <c r="H11" s="263"/>
      <c r="I11" s="263"/>
      <c r="J11" s="263"/>
      <c r="K11" s="263"/>
      <c r="L11" s="263"/>
      <c r="M11" s="58"/>
      <c r="N11" s="263">
        <f>'入力用紙'!F16</f>
        <v>0</v>
      </c>
      <c r="O11" s="263"/>
      <c r="P11" s="263"/>
      <c r="Q11" s="263"/>
      <c r="R11" s="263"/>
      <c r="S11" s="264"/>
      <c r="T11" s="265">
        <f>'入力用紙'!H16</f>
        <v>0</v>
      </c>
      <c r="U11" s="265"/>
      <c r="V11" s="265"/>
      <c r="W11" s="265">
        <f>'入力用紙'!J16</f>
        <v>0</v>
      </c>
      <c r="X11" s="265"/>
      <c r="Y11" s="265"/>
      <c r="Z11" s="265">
        <f>'入力用紙'!L16</f>
        <v>0</v>
      </c>
      <c r="AA11" s="265"/>
      <c r="AB11" s="265"/>
      <c r="AC11" s="265">
        <f>'入力用紙'!N16</f>
        <v>0</v>
      </c>
      <c r="AD11" s="265"/>
      <c r="AE11" s="265"/>
      <c r="AF11" s="261">
        <f>'入力用紙'!P16</f>
        <v>0</v>
      </c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</row>
    <row r="12" spans="1:42" ht="47.25" customHeight="1">
      <c r="A12" s="5"/>
      <c r="B12" s="260" t="str">
        <f>'入力用紙'!D17</f>
        <v>補欠</v>
      </c>
      <c r="C12" s="260"/>
      <c r="D12" s="260"/>
      <c r="E12" s="260"/>
      <c r="F12" s="260"/>
      <c r="G12" s="262">
        <f>'入力用紙'!E17</f>
        <v>0</v>
      </c>
      <c r="H12" s="263"/>
      <c r="I12" s="263"/>
      <c r="J12" s="263"/>
      <c r="K12" s="263"/>
      <c r="L12" s="263"/>
      <c r="M12" s="58"/>
      <c r="N12" s="263">
        <f>'入力用紙'!F17</f>
        <v>0</v>
      </c>
      <c r="O12" s="263"/>
      <c r="P12" s="263"/>
      <c r="Q12" s="263"/>
      <c r="R12" s="263"/>
      <c r="S12" s="264"/>
      <c r="T12" s="265">
        <f>'入力用紙'!H17</f>
        <v>0</v>
      </c>
      <c r="U12" s="265"/>
      <c r="V12" s="265"/>
      <c r="W12" s="265">
        <f>'入力用紙'!J17</f>
        <v>0</v>
      </c>
      <c r="X12" s="265"/>
      <c r="Y12" s="265"/>
      <c r="Z12" s="265">
        <f>'入力用紙'!L17</f>
        <v>0</v>
      </c>
      <c r="AA12" s="265"/>
      <c r="AB12" s="265"/>
      <c r="AC12" s="265">
        <f>'入力用紙'!N17</f>
        <v>0</v>
      </c>
      <c r="AD12" s="265"/>
      <c r="AE12" s="265"/>
      <c r="AF12" s="261">
        <f>'入力用紙'!P17</f>
        <v>0</v>
      </c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</row>
    <row r="13" spans="1:42" ht="47.25" customHeight="1">
      <c r="A13" s="5"/>
      <c r="B13" s="260" t="str">
        <f>'入力用紙'!D18</f>
        <v>補欠</v>
      </c>
      <c r="C13" s="260"/>
      <c r="D13" s="260"/>
      <c r="E13" s="260"/>
      <c r="F13" s="260"/>
      <c r="G13" s="262">
        <f>'入力用紙'!E18</f>
        <v>0</v>
      </c>
      <c r="H13" s="263"/>
      <c r="I13" s="263"/>
      <c r="J13" s="263"/>
      <c r="K13" s="263"/>
      <c r="L13" s="263"/>
      <c r="M13" s="58"/>
      <c r="N13" s="263">
        <f>'入力用紙'!F18</f>
        <v>0</v>
      </c>
      <c r="O13" s="263"/>
      <c r="P13" s="263"/>
      <c r="Q13" s="263"/>
      <c r="R13" s="263"/>
      <c r="S13" s="264"/>
      <c r="T13" s="265">
        <f>'入力用紙'!H18</f>
        <v>0</v>
      </c>
      <c r="U13" s="265"/>
      <c r="V13" s="265"/>
      <c r="W13" s="265">
        <f>'入力用紙'!J18</f>
        <v>0</v>
      </c>
      <c r="X13" s="265"/>
      <c r="Y13" s="265"/>
      <c r="Z13" s="265">
        <f>'入力用紙'!L18</f>
        <v>0</v>
      </c>
      <c r="AA13" s="265"/>
      <c r="AB13" s="265"/>
      <c r="AC13" s="265">
        <f>'入力用紙'!N18</f>
        <v>0</v>
      </c>
      <c r="AD13" s="265"/>
      <c r="AE13" s="265"/>
      <c r="AF13" s="261">
        <f>'入力用紙'!P18</f>
        <v>0</v>
      </c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</row>
    <row r="14" spans="1:43" ht="47.25" customHeight="1">
      <c r="A14" s="4"/>
      <c r="B14" s="293" t="str">
        <f>'入力用紙'!D19</f>
        <v>マネージャー</v>
      </c>
      <c r="C14" s="293"/>
      <c r="D14" s="293"/>
      <c r="E14" s="293"/>
      <c r="F14" s="293"/>
      <c r="G14" s="262">
        <f>'入力用紙'!E19</f>
        <v>0</v>
      </c>
      <c r="H14" s="263"/>
      <c r="I14" s="263"/>
      <c r="J14" s="263"/>
      <c r="K14" s="263"/>
      <c r="L14" s="263"/>
      <c r="M14" s="58"/>
      <c r="N14" s="263">
        <f>'入力用紙'!F19</f>
        <v>0</v>
      </c>
      <c r="O14" s="263"/>
      <c r="P14" s="263"/>
      <c r="Q14" s="263"/>
      <c r="R14" s="263"/>
      <c r="S14" s="264"/>
      <c r="T14" s="294">
        <f>'入力用紙'!H19</f>
        <v>0</v>
      </c>
      <c r="U14" s="294"/>
      <c r="V14" s="295"/>
      <c r="W14" s="5"/>
      <c r="X14" s="5"/>
      <c r="Y14" s="5"/>
      <c r="Z14" s="5"/>
      <c r="AA14" s="5"/>
      <c r="AB14" s="5"/>
      <c r="AC14" s="5"/>
      <c r="AD14" s="5"/>
      <c r="AE14" s="5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5"/>
    </row>
    <row r="15" spans="1:42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4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ht="14.25">
      <c r="B17" s="76" t="s">
        <v>37</v>
      </c>
    </row>
    <row r="18" ht="39" customHeight="1"/>
    <row r="19" spans="2:12" ht="13.5" customHeight="1">
      <c r="B19" s="266" t="str">
        <f ca="1">IF('入力用紙'!$E$5="","平成27年　　月　　日",TODAY())</f>
        <v>平成27年　　月　　日</v>
      </c>
      <c r="C19" s="266"/>
      <c r="D19" s="266"/>
      <c r="E19" s="266"/>
      <c r="F19" s="266"/>
      <c r="G19" s="266"/>
      <c r="H19" s="266"/>
      <c r="I19" s="266"/>
      <c r="J19" s="266"/>
      <c r="K19" s="266"/>
      <c r="L19" s="266"/>
    </row>
    <row r="20" spans="2:12" ht="13.5" customHeight="1"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</row>
    <row r="21" spans="2:12" ht="17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1:35" ht="16.5" customHeight="1">
      <c r="K22" s="267" t="s">
        <v>20</v>
      </c>
      <c r="L22" s="267"/>
      <c r="M22" s="267"/>
      <c r="N22" s="267"/>
      <c r="O22" s="267"/>
      <c r="P22" s="267"/>
      <c r="R22" s="268">
        <f>IF('入力用紙'!$E$5="","",'入力用紙'!$E$5&amp;"高等学校")</f>
      </c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</row>
    <row r="23" spans="11:35" ht="16.5" customHeight="1">
      <c r="K23" s="267"/>
      <c r="L23" s="267"/>
      <c r="M23" s="267"/>
      <c r="N23" s="267"/>
      <c r="O23" s="267"/>
      <c r="P23" s="267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</row>
    <row r="24" spans="11:35" ht="24.75" customHeight="1">
      <c r="K24" s="6"/>
      <c r="L24" s="6"/>
      <c r="M24" s="6"/>
      <c r="N24" s="6"/>
      <c r="O24" s="6"/>
      <c r="P24" s="6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1:35" ht="16.5" customHeight="1">
      <c r="K25" s="267" t="s">
        <v>27</v>
      </c>
      <c r="L25" s="267"/>
      <c r="M25" s="267"/>
      <c r="N25" s="267"/>
      <c r="O25" s="267"/>
      <c r="P25" s="267"/>
      <c r="R25" s="269">
        <f>IF('入力用紙'!$E$7="","",'入力用紙'!$E$7)</f>
      </c>
      <c r="S25" s="269"/>
      <c r="T25" s="269"/>
      <c r="U25" s="269"/>
      <c r="V25" s="269"/>
      <c r="W25" s="269"/>
      <c r="X25" s="269"/>
      <c r="Y25" s="61"/>
      <c r="Z25" s="269">
        <f>IF('入力用紙'!$F$7="","",'入力用紙'!$F$7)</f>
      </c>
      <c r="AA25" s="269"/>
      <c r="AB25" s="269"/>
      <c r="AC25" s="269"/>
      <c r="AD25" s="269"/>
      <c r="AE25" s="269"/>
      <c r="AF25" s="269"/>
      <c r="AG25" s="8"/>
      <c r="AH25" s="8"/>
      <c r="AI25" s="8"/>
    </row>
    <row r="26" spans="11:35" ht="16.5" customHeight="1">
      <c r="K26" s="267"/>
      <c r="L26" s="267"/>
      <c r="M26" s="267"/>
      <c r="N26" s="267"/>
      <c r="O26" s="267"/>
      <c r="P26" s="267"/>
      <c r="R26" s="269"/>
      <c r="S26" s="269"/>
      <c r="T26" s="269"/>
      <c r="U26" s="269"/>
      <c r="V26" s="269"/>
      <c r="W26" s="269"/>
      <c r="X26" s="269"/>
      <c r="Y26" s="61"/>
      <c r="Z26" s="269"/>
      <c r="AA26" s="269"/>
      <c r="AB26" s="269"/>
      <c r="AC26" s="269"/>
      <c r="AD26" s="269"/>
      <c r="AE26" s="269"/>
      <c r="AF26" s="269"/>
      <c r="AG26" s="8"/>
      <c r="AH26" s="8"/>
      <c r="AI26" s="10" t="s">
        <v>28</v>
      </c>
    </row>
    <row r="27" spans="1:45" ht="42" customHeight="1">
      <c r="A27" s="285" t="str">
        <f>'入力用紙'!E2&amp;"　"&amp;'入力用紙'!F2&amp;"申込書（男子個人戦）"</f>
        <v>令和6年度　第46回札幌支部高等学校柔道春季大会申込書（男子個人戦）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8"/>
      <c r="AR27" s="8"/>
      <c r="AS27" s="8"/>
    </row>
    <row r="28" ht="12" customHeight="1"/>
    <row r="29" spans="1:40" ht="31.5" customHeight="1">
      <c r="A29" s="286" t="s">
        <v>20</v>
      </c>
      <c r="B29" s="286"/>
      <c r="C29" s="286"/>
      <c r="E29" s="287">
        <f>IF('入力用紙'!$E$5="","",'入力用紙'!$E$5&amp;"高等学校")</f>
      </c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9"/>
      <c r="X29" s="286" t="s">
        <v>21</v>
      </c>
      <c r="Y29" s="286"/>
      <c r="Z29" s="286"/>
      <c r="AB29" s="290">
        <f>'入力用紙'!$E$8</f>
        <v>0</v>
      </c>
      <c r="AC29" s="291"/>
      <c r="AD29" s="291"/>
      <c r="AE29" s="291"/>
      <c r="AF29" s="291"/>
      <c r="AG29" s="291"/>
      <c r="AH29" s="60"/>
      <c r="AI29" s="291">
        <f>'入力用紙'!$F$8</f>
        <v>0</v>
      </c>
      <c r="AJ29" s="291"/>
      <c r="AK29" s="291"/>
      <c r="AL29" s="291"/>
      <c r="AM29" s="291"/>
      <c r="AN29" s="292"/>
    </row>
    <row r="30" ht="15" customHeight="1"/>
    <row r="31" spans="1:42" ht="6.75" customHeight="1">
      <c r="A31" s="5"/>
      <c r="B31" s="5"/>
      <c r="C31" s="5"/>
      <c r="D31" s="5"/>
      <c r="E31" s="5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7.25" customHeight="1">
      <c r="A32" s="53" t="s">
        <v>33</v>
      </c>
      <c r="B32" s="276" t="s">
        <v>26</v>
      </c>
      <c r="C32" s="277"/>
      <c r="D32" s="277"/>
      <c r="E32" s="277"/>
      <c r="F32" s="278"/>
      <c r="G32" s="276" t="s">
        <v>22</v>
      </c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8"/>
      <c r="T32" s="276" t="s">
        <v>9</v>
      </c>
      <c r="U32" s="277"/>
      <c r="V32" s="279"/>
      <c r="W32" s="277" t="s">
        <v>10</v>
      </c>
      <c r="X32" s="277"/>
      <c r="Y32" s="278"/>
      <c r="Z32" s="276" t="s">
        <v>5</v>
      </c>
      <c r="AA32" s="277"/>
      <c r="AB32" s="279"/>
      <c r="AC32" s="277" t="s">
        <v>6</v>
      </c>
      <c r="AD32" s="277"/>
      <c r="AE32" s="278"/>
      <c r="AF32" s="274" t="s">
        <v>25</v>
      </c>
      <c r="AG32" s="274"/>
      <c r="AH32" s="274"/>
      <c r="AI32" s="274"/>
      <c r="AJ32" s="274"/>
      <c r="AK32" s="274"/>
      <c r="AL32" s="274"/>
      <c r="AM32" s="274"/>
      <c r="AN32" s="274"/>
      <c r="AO32" s="274"/>
      <c r="AP32" s="275"/>
    </row>
    <row r="33" spans="1:42" ht="31.5" customHeight="1">
      <c r="A33" s="54">
        <v>1</v>
      </c>
      <c r="B33" s="270">
        <f>'入力用紙'!D33</f>
        <v>0</v>
      </c>
      <c r="C33" s="270"/>
      <c r="D33" s="270"/>
      <c r="E33" s="270"/>
      <c r="F33" s="270"/>
      <c r="G33" s="262">
        <f>'入力用紙'!E33</f>
        <v>0</v>
      </c>
      <c r="H33" s="263"/>
      <c r="I33" s="263"/>
      <c r="J33" s="263"/>
      <c r="K33" s="263"/>
      <c r="L33" s="263"/>
      <c r="M33" s="58"/>
      <c r="N33" s="263">
        <f>'入力用紙'!F33</f>
        <v>0</v>
      </c>
      <c r="O33" s="263"/>
      <c r="P33" s="263"/>
      <c r="Q33" s="263"/>
      <c r="R33" s="263"/>
      <c r="S33" s="264"/>
      <c r="T33" s="265">
        <f>'入力用紙'!H33</f>
        <v>0</v>
      </c>
      <c r="U33" s="265"/>
      <c r="V33" s="265"/>
      <c r="W33" s="265">
        <f>'入力用紙'!J33</f>
        <v>0</v>
      </c>
      <c r="X33" s="265"/>
      <c r="Y33" s="265"/>
      <c r="Z33" s="265">
        <f>'入力用紙'!L33</f>
        <v>0</v>
      </c>
      <c r="AA33" s="265"/>
      <c r="AB33" s="265"/>
      <c r="AC33" s="265">
        <f>'入力用紙'!N33</f>
        <v>0</v>
      </c>
      <c r="AD33" s="265"/>
      <c r="AE33" s="265"/>
      <c r="AF33" s="261">
        <f>'入力用紙'!P33</f>
        <v>0</v>
      </c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</row>
    <row r="34" spans="1:42" ht="31.5" customHeight="1">
      <c r="A34" s="54">
        <v>2</v>
      </c>
      <c r="B34" s="270">
        <f>'入力用紙'!D34</f>
        <v>0</v>
      </c>
      <c r="C34" s="270"/>
      <c r="D34" s="270"/>
      <c r="E34" s="270"/>
      <c r="F34" s="270"/>
      <c r="G34" s="262">
        <f>'入力用紙'!E34</f>
        <v>0</v>
      </c>
      <c r="H34" s="263"/>
      <c r="I34" s="263"/>
      <c r="J34" s="263"/>
      <c r="K34" s="263"/>
      <c r="L34" s="263"/>
      <c r="M34" s="58"/>
      <c r="N34" s="263">
        <f>'入力用紙'!F34</f>
        <v>0</v>
      </c>
      <c r="O34" s="263"/>
      <c r="P34" s="263"/>
      <c r="Q34" s="263"/>
      <c r="R34" s="263"/>
      <c r="S34" s="264"/>
      <c r="T34" s="265">
        <f>'入力用紙'!H34</f>
        <v>0</v>
      </c>
      <c r="U34" s="265"/>
      <c r="V34" s="265"/>
      <c r="W34" s="265">
        <f>'入力用紙'!J34</f>
        <v>0</v>
      </c>
      <c r="X34" s="265"/>
      <c r="Y34" s="265"/>
      <c r="Z34" s="265">
        <f>'入力用紙'!L34</f>
        <v>0</v>
      </c>
      <c r="AA34" s="265"/>
      <c r="AB34" s="265"/>
      <c r="AC34" s="265">
        <f>'入力用紙'!N34</f>
        <v>0</v>
      </c>
      <c r="AD34" s="265"/>
      <c r="AE34" s="265"/>
      <c r="AF34" s="261">
        <f>'入力用紙'!P34</f>
        <v>0</v>
      </c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</row>
    <row r="35" spans="1:42" ht="31.5" customHeight="1">
      <c r="A35" s="54">
        <v>3</v>
      </c>
      <c r="B35" s="270">
        <f>'入力用紙'!D35</f>
        <v>0</v>
      </c>
      <c r="C35" s="270"/>
      <c r="D35" s="270"/>
      <c r="E35" s="270"/>
      <c r="F35" s="270"/>
      <c r="G35" s="262">
        <f>'入力用紙'!E35</f>
        <v>0</v>
      </c>
      <c r="H35" s="263"/>
      <c r="I35" s="263"/>
      <c r="J35" s="263"/>
      <c r="K35" s="263"/>
      <c r="L35" s="263"/>
      <c r="M35" s="58"/>
      <c r="N35" s="263">
        <f>'入力用紙'!F35</f>
        <v>0</v>
      </c>
      <c r="O35" s="263"/>
      <c r="P35" s="263"/>
      <c r="Q35" s="263"/>
      <c r="R35" s="263"/>
      <c r="S35" s="264"/>
      <c r="T35" s="265">
        <f>'入力用紙'!H35</f>
        <v>0</v>
      </c>
      <c r="U35" s="265"/>
      <c r="V35" s="265"/>
      <c r="W35" s="265">
        <f>'入力用紙'!J35</f>
        <v>0</v>
      </c>
      <c r="X35" s="265"/>
      <c r="Y35" s="265"/>
      <c r="Z35" s="265">
        <f>'入力用紙'!L35</f>
        <v>0</v>
      </c>
      <c r="AA35" s="265"/>
      <c r="AB35" s="265"/>
      <c r="AC35" s="265">
        <f>'入力用紙'!N35</f>
        <v>0</v>
      </c>
      <c r="AD35" s="265"/>
      <c r="AE35" s="265"/>
      <c r="AF35" s="261">
        <f>'入力用紙'!P35</f>
        <v>0</v>
      </c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</row>
    <row r="36" spans="1:42" ht="31.5" customHeight="1">
      <c r="A36" s="54">
        <v>4</v>
      </c>
      <c r="B36" s="270">
        <f>'入力用紙'!D36</f>
        <v>0</v>
      </c>
      <c r="C36" s="270"/>
      <c r="D36" s="270"/>
      <c r="E36" s="270"/>
      <c r="F36" s="270"/>
      <c r="G36" s="262">
        <f>'入力用紙'!E36</f>
        <v>0</v>
      </c>
      <c r="H36" s="263"/>
      <c r="I36" s="263"/>
      <c r="J36" s="263"/>
      <c r="K36" s="263"/>
      <c r="L36" s="263"/>
      <c r="M36" s="58"/>
      <c r="N36" s="263">
        <f>'入力用紙'!F36</f>
        <v>0</v>
      </c>
      <c r="O36" s="263"/>
      <c r="P36" s="263"/>
      <c r="Q36" s="263"/>
      <c r="R36" s="263"/>
      <c r="S36" s="264"/>
      <c r="T36" s="265">
        <f>'入力用紙'!H36</f>
        <v>0</v>
      </c>
      <c r="U36" s="265"/>
      <c r="V36" s="265"/>
      <c r="W36" s="265">
        <f>'入力用紙'!J36</f>
        <v>0</v>
      </c>
      <c r="X36" s="265"/>
      <c r="Y36" s="265"/>
      <c r="Z36" s="265">
        <f>'入力用紙'!L36</f>
        <v>0</v>
      </c>
      <c r="AA36" s="265"/>
      <c r="AB36" s="265"/>
      <c r="AC36" s="265">
        <f>'入力用紙'!N36</f>
        <v>0</v>
      </c>
      <c r="AD36" s="265"/>
      <c r="AE36" s="265"/>
      <c r="AF36" s="261">
        <f>'入力用紙'!P36</f>
        <v>0</v>
      </c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</row>
    <row r="37" spans="1:42" ht="31.5" customHeight="1">
      <c r="A37" s="54">
        <v>5</v>
      </c>
      <c r="B37" s="270">
        <f>'入力用紙'!D37</f>
        <v>0</v>
      </c>
      <c r="C37" s="270"/>
      <c r="D37" s="270"/>
      <c r="E37" s="270"/>
      <c r="F37" s="270"/>
      <c r="G37" s="262">
        <f>'入力用紙'!E37</f>
        <v>0</v>
      </c>
      <c r="H37" s="263"/>
      <c r="I37" s="263"/>
      <c r="J37" s="263"/>
      <c r="K37" s="263"/>
      <c r="L37" s="263"/>
      <c r="M37" s="58"/>
      <c r="N37" s="263">
        <f>'入力用紙'!F37</f>
        <v>0</v>
      </c>
      <c r="O37" s="263"/>
      <c r="P37" s="263"/>
      <c r="Q37" s="263"/>
      <c r="R37" s="263"/>
      <c r="S37" s="264"/>
      <c r="T37" s="265">
        <f>'入力用紙'!H37</f>
        <v>0</v>
      </c>
      <c r="U37" s="265"/>
      <c r="V37" s="265"/>
      <c r="W37" s="265">
        <f>'入力用紙'!J37</f>
        <v>0</v>
      </c>
      <c r="X37" s="265"/>
      <c r="Y37" s="265"/>
      <c r="Z37" s="265">
        <f>'入力用紙'!L37</f>
        <v>0</v>
      </c>
      <c r="AA37" s="265"/>
      <c r="AB37" s="265"/>
      <c r="AC37" s="265">
        <f>'入力用紙'!N37</f>
        <v>0</v>
      </c>
      <c r="AD37" s="265"/>
      <c r="AE37" s="265"/>
      <c r="AF37" s="261">
        <f>'入力用紙'!P37</f>
        <v>0</v>
      </c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</row>
    <row r="38" spans="1:42" ht="31.5" customHeight="1">
      <c r="A38" s="54">
        <v>6</v>
      </c>
      <c r="B38" s="270">
        <f>'入力用紙'!D38</f>
        <v>0</v>
      </c>
      <c r="C38" s="270"/>
      <c r="D38" s="270"/>
      <c r="E38" s="270"/>
      <c r="F38" s="270"/>
      <c r="G38" s="262">
        <f>'入力用紙'!E38</f>
        <v>0</v>
      </c>
      <c r="H38" s="263"/>
      <c r="I38" s="263"/>
      <c r="J38" s="263"/>
      <c r="K38" s="263"/>
      <c r="L38" s="263"/>
      <c r="M38" s="58"/>
      <c r="N38" s="263">
        <f>'入力用紙'!F38</f>
        <v>0</v>
      </c>
      <c r="O38" s="263"/>
      <c r="P38" s="263"/>
      <c r="Q38" s="263"/>
      <c r="R38" s="263"/>
      <c r="S38" s="264"/>
      <c r="T38" s="265">
        <f>'入力用紙'!H38</f>
        <v>0</v>
      </c>
      <c r="U38" s="265"/>
      <c r="V38" s="265"/>
      <c r="W38" s="265">
        <f>'入力用紙'!J38</f>
        <v>0</v>
      </c>
      <c r="X38" s="265"/>
      <c r="Y38" s="265"/>
      <c r="Z38" s="265">
        <f>'入力用紙'!L38</f>
        <v>0</v>
      </c>
      <c r="AA38" s="265"/>
      <c r="AB38" s="265"/>
      <c r="AC38" s="265">
        <f>'入力用紙'!N38</f>
        <v>0</v>
      </c>
      <c r="AD38" s="265"/>
      <c r="AE38" s="265"/>
      <c r="AF38" s="261">
        <f>'入力用紙'!P38</f>
        <v>0</v>
      </c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</row>
    <row r="39" spans="1:42" ht="31.5" customHeight="1">
      <c r="A39" s="54">
        <v>7</v>
      </c>
      <c r="B39" s="270">
        <f>'入力用紙'!D39</f>
        <v>0</v>
      </c>
      <c r="C39" s="270"/>
      <c r="D39" s="270"/>
      <c r="E39" s="270"/>
      <c r="F39" s="270"/>
      <c r="G39" s="262">
        <f>'入力用紙'!E39</f>
        <v>0</v>
      </c>
      <c r="H39" s="263"/>
      <c r="I39" s="263"/>
      <c r="J39" s="263"/>
      <c r="K39" s="263"/>
      <c r="L39" s="263"/>
      <c r="M39" s="58"/>
      <c r="N39" s="263">
        <f>'入力用紙'!F39</f>
        <v>0</v>
      </c>
      <c r="O39" s="263"/>
      <c r="P39" s="263"/>
      <c r="Q39" s="263"/>
      <c r="R39" s="263"/>
      <c r="S39" s="264"/>
      <c r="T39" s="265">
        <f>'入力用紙'!H39</f>
        <v>0</v>
      </c>
      <c r="U39" s="265"/>
      <c r="V39" s="265"/>
      <c r="W39" s="265">
        <f>'入力用紙'!J39</f>
        <v>0</v>
      </c>
      <c r="X39" s="265"/>
      <c r="Y39" s="265"/>
      <c r="Z39" s="265">
        <f>'入力用紙'!L39</f>
        <v>0</v>
      </c>
      <c r="AA39" s="265"/>
      <c r="AB39" s="265"/>
      <c r="AC39" s="265">
        <f>'入力用紙'!N39</f>
        <v>0</v>
      </c>
      <c r="AD39" s="265"/>
      <c r="AE39" s="265"/>
      <c r="AF39" s="261">
        <f>'入力用紙'!P39</f>
        <v>0</v>
      </c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</row>
    <row r="40" spans="1:42" ht="31.5" customHeight="1">
      <c r="A40" s="54">
        <v>8</v>
      </c>
      <c r="B40" s="270">
        <f>'入力用紙'!D40</f>
        <v>0</v>
      </c>
      <c r="C40" s="270"/>
      <c r="D40" s="270"/>
      <c r="E40" s="270"/>
      <c r="F40" s="270"/>
      <c r="G40" s="262">
        <f>'入力用紙'!E40</f>
        <v>0</v>
      </c>
      <c r="H40" s="263"/>
      <c r="I40" s="263"/>
      <c r="J40" s="263"/>
      <c r="K40" s="263"/>
      <c r="L40" s="263"/>
      <c r="M40" s="58"/>
      <c r="N40" s="263">
        <f>'入力用紙'!F40</f>
        <v>0</v>
      </c>
      <c r="O40" s="263"/>
      <c r="P40" s="263"/>
      <c r="Q40" s="263"/>
      <c r="R40" s="263"/>
      <c r="S40" s="264"/>
      <c r="T40" s="265">
        <f>'入力用紙'!H40</f>
        <v>0</v>
      </c>
      <c r="U40" s="265"/>
      <c r="V40" s="265"/>
      <c r="W40" s="265">
        <f>'入力用紙'!J40</f>
        <v>0</v>
      </c>
      <c r="X40" s="265"/>
      <c r="Y40" s="265"/>
      <c r="Z40" s="265">
        <f>'入力用紙'!L40</f>
        <v>0</v>
      </c>
      <c r="AA40" s="265"/>
      <c r="AB40" s="265"/>
      <c r="AC40" s="265">
        <f>'入力用紙'!N40</f>
        <v>0</v>
      </c>
      <c r="AD40" s="265"/>
      <c r="AE40" s="265"/>
      <c r="AF40" s="261">
        <f>'入力用紙'!P40</f>
        <v>0</v>
      </c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</row>
    <row r="41" spans="1:42" ht="31.5" customHeight="1">
      <c r="A41" s="54">
        <v>9</v>
      </c>
      <c r="B41" s="270">
        <f>'入力用紙'!D41</f>
        <v>0</v>
      </c>
      <c r="C41" s="270"/>
      <c r="D41" s="270"/>
      <c r="E41" s="270"/>
      <c r="F41" s="270"/>
      <c r="G41" s="262">
        <f>'入力用紙'!E41</f>
        <v>0</v>
      </c>
      <c r="H41" s="263"/>
      <c r="I41" s="263"/>
      <c r="J41" s="263"/>
      <c r="K41" s="263"/>
      <c r="L41" s="263"/>
      <c r="M41" s="58"/>
      <c r="N41" s="263">
        <f>'入力用紙'!F41</f>
        <v>0</v>
      </c>
      <c r="O41" s="263"/>
      <c r="P41" s="263"/>
      <c r="Q41" s="263"/>
      <c r="R41" s="263"/>
      <c r="S41" s="264"/>
      <c r="T41" s="265">
        <f>'入力用紙'!H41</f>
        <v>0</v>
      </c>
      <c r="U41" s="265"/>
      <c r="V41" s="265"/>
      <c r="W41" s="265">
        <f>'入力用紙'!J41</f>
        <v>0</v>
      </c>
      <c r="X41" s="265"/>
      <c r="Y41" s="265"/>
      <c r="Z41" s="265">
        <f>'入力用紙'!L41</f>
        <v>0</v>
      </c>
      <c r="AA41" s="265"/>
      <c r="AB41" s="265"/>
      <c r="AC41" s="265">
        <f>'入力用紙'!N41</f>
        <v>0</v>
      </c>
      <c r="AD41" s="265"/>
      <c r="AE41" s="265"/>
      <c r="AF41" s="261">
        <f>'入力用紙'!P41</f>
        <v>0</v>
      </c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</row>
    <row r="42" spans="1:42" ht="31.5" customHeight="1">
      <c r="A42" s="54">
        <v>10</v>
      </c>
      <c r="B42" s="270">
        <f>'入力用紙'!D42</f>
        <v>0</v>
      </c>
      <c r="C42" s="270"/>
      <c r="D42" s="270"/>
      <c r="E42" s="270"/>
      <c r="F42" s="270"/>
      <c r="G42" s="262">
        <f>'入力用紙'!E42</f>
        <v>0</v>
      </c>
      <c r="H42" s="263"/>
      <c r="I42" s="263"/>
      <c r="J42" s="263"/>
      <c r="K42" s="263"/>
      <c r="L42" s="263"/>
      <c r="M42" s="58"/>
      <c r="N42" s="263">
        <f>'入力用紙'!F42</f>
        <v>0</v>
      </c>
      <c r="O42" s="263"/>
      <c r="P42" s="263"/>
      <c r="Q42" s="263"/>
      <c r="R42" s="263"/>
      <c r="S42" s="264"/>
      <c r="T42" s="265">
        <f>'入力用紙'!H42</f>
        <v>0</v>
      </c>
      <c r="U42" s="265"/>
      <c r="V42" s="265"/>
      <c r="W42" s="265">
        <f>'入力用紙'!J42</f>
        <v>0</v>
      </c>
      <c r="X42" s="265"/>
      <c r="Y42" s="265"/>
      <c r="Z42" s="265">
        <f>'入力用紙'!L42</f>
        <v>0</v>
      </c>
      <c r="AA42" s="265"/>
      <c r="AB42" s="265"/>
      <c r="AC42" s="265">
        <f>'入力用紙'!N42</f>
        <v>0</v>
      </c>
      <c r="AD42" s="265"/>
      <c r="AE42" s="265"/>
      <c r="AF42" s="261">
        <f>'入力用紙'!P42</f>
        <v>0</v>
      </c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</row>
    <row r="43" spans="1:42" ht="31.5" customHeight="1">
      <c r="A43" s="54">
        <v>11</v>
      </c>
      <c r="B43" s="270">
        <f>'入力用紙'!D43</f>
        <v>0</v>
      </c>
      <c r="C43" s="270"/>
      <c r="D43" s="270"/>
      <c r="E43" s="270"/>
      <c r="F43" s="270"/>
      <c r="G43" s="262">
        <f>'入力用紙'!E43</f>
        <v>0</v>
      </c>
      <c r="H43" s="263"/>
      <c r="I43" s="263"/>
      <c r="J43" s="263"/>
      <c r="K43" s="263"/>
      <c r="L43" s="263"/>
      <c r="M43" s="58"/>
      <c r="N43" s="263">
        <f>'入力用紙'!F43</f>
        <v>0</v>
      </c>
      <c r="O43" s="263"/>
      <c r="P43" s="263"/>
      <c r="Q43" s="263"/>
      <c r="R43" s="263"/>
      <c r="S43" s="264"/>
      <c r="T43" s="265">
        <f>'入力用紙'!H43</f>
        <v>0</v>
      </c>
      <c r="U43" s="265"/>
      <c r="V43" s="265"/>
      <c r="W43" s="265">
        <f>'入力用紙'!J43</f>
        <v>0</v>
      </c>
      <c r="X43" s="265"/>
      <c r="Y43" s="265"/>
      <c r="Z43" s="265">
        <f>'入力用紙'!L43</f>
        <v>0</v>
      </c>
      <c r="AA43" s="265"/>
      <c r="AB43" s="265"/>
      <c r="AC43" s="265">
        <f>'入力用紙'!N43</f>
        <v>0</v>
      </c>
      <c r="AD43" s="265"/>
      <c r="AE43" s="265"/>
      <c r="AF43" s="261">
        <f>'入力用紙'!P43</f>
        <v>0</v>
      </c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</row>
    <row r="44" spans="1:42" ht="31.5" customHeight="1">
      <c r="A44" s="54">
        <v>12</v>
      </c>
      <c r="B44" s="270">
        <f>'入力用紙'!D44</f>
        <v>0</v>
      </c>
      <c r="C44" s="270"/>
      <c r="D44" s="270"/>
      <c r="E44" s="270"/>
      <c r="F44" s="270"/>
      <c r="G44" s="262">
        <f>'入力用紙'!E44</f>
        <v>0</v>
      </c>
      <c r="H44" s="263"/>
      <c r="I44" s="263"/>
      <c r="J44" s="263"/>
      <c r="K44" s="263"/>
      <c r="L44" s="263"/>
      <c r="M44" s="58"/>
      <c r="N44" s="263">
        <f>'入力用紙'!F44</f>
        <v>0</v>
      </c>
      <c r="O44" s="263"/>
      <c r="P44" s="263"/>
      <c r="Q44" s="263"/>
      <c r="R44" s="263"/>
      <c r="S44" s="264"/>
      <c r="T44" s="265">
        <f>'入力用紙'!H44</f>
        <v>0</v>
      </c>
      <c r="U44" s="265"/>
      <c r="V44" s="265"/>
      <c r="W44" s="265">
        <f>'入力用紙'!J44</f>
        <v>0</v>
      </c>
      <c r="X44" s="265"/>
      <c r="Y44" s="265"/>
      <c r="Z44" s="265">
        <f>'入力用紙'!L44</f>
        <v>0</v>
      </c>
      <c r="AA44" s="265"/>
      <c r="AB44" s="265"/>
      <c r="AC44" s="265">
        <f>'入力用紙'!N44</f>
        <v>0</v>
      </c>
      <c r="AD44" s="265"/>
      <c r="AE44" s="265"/>
      <c r="AF44" s="261">
        <f>'入力用紙'!P44</f>
        <v>0</v>
      </c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</row>
    <row r="45" spans="1:42" ht="31.5" customHeight="1">
      <c r="A45" s="54">
        <v>13</v>
      </c>
      <c r="B45" s="270">
        <f>'入力用紙'!D45</f>
        <v>0</v>
      </c>
      <c r="C45" s="270"/>
      <c r="D45" s="270"/>
      <c r="E45" s="270"/>
      <c r="F45" s="270"/>
      <c r="G45" s="262">
        <f>'入力用紙'!E45</f>
        <v>0</v>
      </c>
      <c r="H45" s="263"/>
      <c r="I45" s="263"/>
      <c r="J45" s="263"/>
      <c r="K45" s="263"/>
      <c r="L45" s="263"/>
      <c r="M45" s="58"/>
      <c r="N45" s="263">
        <f>'入力用紙'!F45</f>
        <v>0</v>
      </c>
      <c r="O45" s="263"/>
      <c r="P45" s="263"/>
      <c r="Q45" s="263"/>
      <c r="R45" s="263"/>
      <c r="S45" s="264"/>
      <c r="T45" s="265">
        <f>'入力用紙'!H45</f>
        <v>0</v>
      </c>
      <c r="U45" s="265"/>
      <c r="V45" s="265"/>
      <c r="W45" s="265">
        <f>'入力用紙'!J45</f>
        <v>0</v>
      </c>
      <c r="X45" s="265"/>
      <c r="Y45" s="265"/>
      <c r="Z45" s="265">
        <f>'入力用紙'!L45</f>
        <v>0</v>
      </c>
      <c r="AA45" s="265"/>
      <c r="AB45" s="265"/>
      <c r="AC45" s="265">
        <f>'入力用紙'!N45</f>
        <v>0</v>
      </c>
      <c r="AD45" s="265"/>
      <c r="AE45" s="265"/>
      <c r="AF45" s="261">
        <f>'入力用紙'!P45</f>
        <v>0</v>
      </c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</row>
    <row r="46" spans="1:42" ht="31.5" customHeight="1">
      <c r="A46" s="54">
        <v>14</v>
      </c>
      <c r="B46" s="270">
        <f>'入力用紙'!D46</f>
        <v>0</v>
      </c>
      <c r="C46" s="270"/>
      <c r="D46" s="270"/>
      <c r="E46" s="270"/>
      <c r="F46" s="270"/>
      <c r="G46" s="262">
        <f>'入力用紙'!E46</f>
        <v>0</v>
      </c>
      <c r="H46" s="263"/>
      <c r="I46" s="263"/>
      <c r="J46" s="263"/>
      <c r="K46" s="263"/>
      <c r="L46" s="263"/>
      <c r="M46" s="58"/>
      <c r="N46" s="263">
        <f>'入力用紙'!F46</f>
        <v>0</v>
      </c>
      <c r="O46" s="263"/>
      <c r="P46" s="263"/>
      <c r="Q46" s="263"/>
      <c r="R46" s="263"/>
      <c r="S46" s="264"/>
      <c r="T46" s="265">
        <f>'入力用紙'!H46</f>
        <v>0</v>
      </c>
      <c r="U46" s="265"/>
      <c r="V46" s="265"/>
      <c r="W46" s="265">
        <f>'入力用紙'!J46</f>
        <v>0</v>
      </c>
      <c r="X46" s="265"/>
      <c r="Y46" s="265"/>
      <c r="Z46" s="265">
        <f>'入力用紙'!L46</f>
        <v>0</v>
      </c>
      <c r="AA46" s="265"/>
      <c r="AB46" s="265"/>
      <c r="AC46" s="265">
        <f>'入力用紙'!N46</f>
        <v>0</v>
      </c>
      <c r="AD46" s="265"/>
      <c r="AE46" s="265"/>
      <c r="AF46" s="261">
        <f>'入力用紙'!P46</f>
        <v>0</v>
      </c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</row>
    <row r="47" spans="1:42" ht="31.5" customHeight="1">
      <c r="A47" s="54">
        <v>15</v>
      </c>
      <c r="B47" s="270">
        <f>'入力用紙'!D47</f>
        <v>0</v>
      </c>
      <c r="C47" s="270"/>
      <c r="D47" s="270"/>
      <c r="E47" s="270"/>
      <c r="F47" s="270"/>
      <c r="G47" s="262">
        <f>'入力用紙'!E47</f>
        <v>0</v>
      </c>
      <c r="H47" s="263"/>
      <c r="I47" s="263"/>
      <c r="J47" s="263"/>
      <c r="K47" s="263"/>
      <c r="L47" s="263"/>
      <c r="M47" s="58"/>
      <c r="N47" s="263">
        <f>'入力用紙'!F47</f>
        <v>0</v>
      </c>
      <c r="O47" s="263"/>
      <c r="P47" s="263"/>
      <c r="Q47" s="263"/>
      <c r="R47" s="263"/>
      <c r="S47" s="264"/>
      <c r="T47" s="265">
        <f>'入力用紙'!H47</f>
        <v>0</v>
      </c>
      <c r="U47" s="265"/>
      <c r="V47" s="265"/>
      <c r="W47" s="265">
        <f>'入力用紙'!J47</f>
        <v>0</v>
      </c>
      <c r="X47" s="265"/>
      <c r="Y47" s="265"/>
      <c r="Z47" s="265">
        <f>'入力用紙'!L47</f>
        <v>0</v>
      </c>
      <c r="AA47" s="265"/>
      <c r="AB47" s="265"/>
      <c r="AC47" s="265">
        <f>'入力用紙'!N47</f>
        <v>0</v>
      </c>
      <c r="AD47" s="265"/>
      <c r="AE47" s="265"/>
      <c r="AF47" s="261">
        <f>'入力用紙'!P47</f>
        <v>0</v>
      </c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</row>
    <row r="48" spans="1:42" ht="31.5" customHeight="1">
      <c r="A48" s="54">
        <v>16</v>
      </c>
      <c r="B48" s="270">
        <f>'入力用紙'!D51</f>
        <v>0</v>
      </c>
      <c r="C48" s="270"/>
      <c r="D48" s="270"/>
      <c r="E48" s="270"/>
      <c r="F48" s="270"/>
      <c r="G48" s="262">
        <f>'入力用紙'!E51</f>
        <v>0</v>
      </c>
      <c r="H48" s="263"/>
      <c r="I48" s="263"/>
      <c r="J48" s="263"/>
      <c r="K48" s="263"/>
      <c r="L48" s="263"/>
      <c r="M48" s="58"/>
      <c r="N48" s="263">
        <f>'入力用紙'!F51</f>
        <v>0</v>
      </c>
      <c r="O48" s="263"/>
      <c r="P48" s="263"/>
      <c r="Q48" s="263"/>
      <c r="R48" s="263"/>
      <c r="S48" s="264"/>
      <c r="T48" s="265">
        <f>'入力用紙'!H51</f>
        <v>0</v>
      </c>
      <c r="U48" s="265"/>
      <c r="V48" s="265"/>
      <c r="W48" s="265">
        <f>'入力用紙'!J51</f>
        <v>0</v>
      </c>
      <c r="X48" s="265"/>
      <c r="Y48" s="265"/>
      <c r="Z48" s="265">
        <f>'入力用紙'!L51</f>
        <v>0</v>
      </c>
      <c r="AA48" s="265"/>
      <c r="AB48" s="265"/>
      <c r="AC48" s="265">
        <f>'入力用紙'!N51</f>
        <v>0</v>
      </c>
      <c r="AD48" s="265"/>
      <c r="AE48" s="265"/>
      <c r="AF48" s="261">
        <f>'入力用紙'!P51</f>
        <v>0</v>
      </c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</row>
    <row r="49" spans="1:42" ht="31.5" customHeight="1">
      <c r="A49" s="54">
        <v>17</v>
      </c>
      <c r="B49" s="270" t="e">
        <f>入力用紙!#REF!</f>
        <v>#REF!</v>
      </c>
      <c r="C49" s="270"/>
      <c r="D49" s="270"/>
      <c r="E49" s="270"/>
      <c r="F49" s="270"/>
      <c r="G49" s="262" t="e">
        <f>入力用紙!#REF!</f>
        <v>#REF!</v>
      </c>
      <c r="H49" s="263"/>
      <c r="I49" s="263"/>
      <c r="J49" s="263"/>
      <c r="K49" s="263"/>
      <c r="L49" s="263"/>
      <c r="M49" s="58"/>
      <c r="N49" s="263" t="e">
        <f>入力用紙!#REF!</f>
        <v>#REF!</v>
      </c>
      <c r="O49" s="263"/>
      <c r="P49" s="263"/>
      <c r="Q49" s="263"/>
      <c r="R49" s="263"/>
      <c r="S49" s="264"/>
      <c r="T49" s="265" t="e">
        <f>入力用紙!#REF!</f>
        <v>#REF!</v>
      </c>
      <c r="U49" s="265"/>
      <c r="V49" s="265"/>
      <c r="W49" s="265" t="e">
        <f>入力用紙!#REF!</f>
        <v>#REF!</v>
      </c>
      <c r="X49" s="265"/>
      <c r="Y49" s="265"/>
      <c r="Z49" s="265" t="e">
        <f>入力用紙!#REF!</f>
        <v>#REF!</v>
      </c>
      <c r="AA49" s="265"/>
      <c r="AB49" s="265"/>
      <c r="AC49" s="265" t="e">
        <f>入力用紙!#REF!</f>
        <v>#REF!</v>
      </c>
      <c r="AD49" s="265"/>
      <c r="AE49" s="265"/>
      <c r="AF49" s="261" t="e">
        <f>入力用紙!#REF!</f>
        <v>#REF!</v>
      </c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</row>
    <row r="50" spans="1:42" ht="13.5">
      <c r="A50" s="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5"/>
      <c r="AO50" s="5"/>
      <c r="AP50" s="5"/>
    </row>
    <row r="51" spans="1:42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ht="14.25">
      <c r="B52" s="76" t="s">
        <v>37</v>
      </c>
    </row>
    <row r="53" ht="16.5" customHeight="1"/>
    <row r="54" spans="2:12" ht="13.5" customHeight="1">
      <c r="B54" s="266" t="str">
        <f ca="1">IF('入力用紙'!$E$5="","平成27年　　月　　日",TODAY())</f>
        <v>平成27年　　月　　日</v>
      </c>
      <c r="C54" s="266"/>
      <c r="D54" s="266"/>
      <c r="E54" s="266"/>
      <c r="F54" s="266"/>
      <c r="G54" s="266"/>
      <c r="H54" s="266"/>
      <c r="I54" s="266"/>
      <c r="J54" s="266"/>
      <c r="K54" s="266"/>
      <c r="L54" s="266"/>
    </row>
    <row r="55" spans="2:12" ht="13.5" customHeight="1"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</row>
    <row r="56" spans="2:12" ht="15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1:35" ht="16.5" customHeight="1">
      <c r="K57" s="267" t="s">
        <v>20</v>
      </c>
      <c r="L57" s="267"/>
      <c r="M57" s="267"/>
      <c r="N57" s="267"/>
      <c r="O57" s="267"/>
      <c r="P57" s="267"/>
      <c r="R57" s="268">
        <f>IF('入力用紙'!$E$5="","",'入力用紙'!$E$5&amp;"高等学校")</f>
      </c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</row>
    <row r="58" spans="11:35" ht="16.5" customHeight="1">
      <c r="K58" s="267"/>
      <c r="L58" s="267"/>
      <c r="M58" s="267"/>
      <c r="N58" s="267"/>
      <c r="O58" s="267"/>
      <c r="P58" s="267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</row>
    <row r="59" spans="11:35" ht="15.75" customHeight="1">
      <c r="K59" s="6"/>
      <c r="L59" s="6"/>
      <c r="M59" s="6"/>
      <c r="N59" s="6"/>
      <c r="O59" s="6"/>
      <c r="P59" s="6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1:35" ht="16.5" customHeight="1">
      <c r="K60" s="267" t="s">
        <v>27</v>
      </c>
      <c r="L60" s="267"/>
      <c r="M60" s="267"/>
      <c r="N60" s="267"/>
      <c r="O60" s="267"/>
      <c r="P60" s="267"/>
      <c r="R60" s="269">
        <f>IF('入力用紙'!$E$7="","",'入力用紙'!$E$7)</f>
      </c>
      <c r="S60" s="269"/>
      <c r="T60" s="269"/>
      <c r="U60" s="269"/>
      <c r="V60" s="269"/>
      <c r="W60" s="269"/>
      <c r="X60" s="269"/>
      <c r="Y60" s="61"/>
      <c r="Z60" s="269">
        <f>IF('入力用紙'!$F$7="","",'入力用紙'!$F$7)</f>
      </c>
      <c r="AA60" s="269"/>
      <c r="AB60" s="269"/>
      <c r="AC60" s="269"/>
      <c r="AD60" s="269"/>
      <c r="AE60" s="269"/>
      <c r="AF60" s="269"/>
      <c r="AG60" s="8"/>
      <c r="AH60" s="8"/>
      <c r="AI60" s="8"/>
    </row>
    <row r="61" spans="11:35" ht="16.5" customHeight="1">
      <c r="K61" s="267"/>
      <c r="L61" s="267"/>
      <c r="M61" s="267"/>
      <c r="N61" s="267"/>
      <c r="O61" s="267"/>
      <c r="P61" s="267"/>
      <c r="R61" s="269"/>
      <c r="S61" s="269"/>
      <c r="T61" s="269"/>
      <c r="U61" s="269"/>
      <c r="V61" s="269"/>
      <c r="W61" s="269"/>
      <c r="X61" s="269"/>
      <c r="Y61" s="61"/>
      <c r="Z61" s="269"/>
      <c r="AA61" s="269"/>
      <c r="AB61" s="269"/>
      <c r="AC61" s="269"/>
      <c r="AD61" s="269"/>
      <c r="AE61" s="269"/>
      <c r="AF61" s="269"/>
      <c r="AG61" s="8"/>
      <c r="AH61" s="8"/>
      <c r="AI61" s="10" t="s">
        <v>28</v>
      </c>
    </row>
    <row r="62" spans="1:45" ht="36" customHeight="1">
      <c r="A62" s="285" t="str">
        <f>'入力用紙'!E2&amp;"　"&amp;'入力用紙'!F2&amp;"申込書（女子個人戦）"</f>
        <v>令和6年度　第46回札幌支部高等学校柔道春季大会申込書（女子個人戦）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8"/>
      <c r="AR62" s="8"/>
      <c r="AS62" s="8"/>
    </row>
    <row r="63" ht="12" customHeight="1"/>
    <row r="64" spans="1:40" ht="31.5" customHeight="1">
      <c r="A64" s="286" t="s">
        <v>20</v>
      </c>
      <c r="B64" s="286"/>
      <c r="C64" s="286"/>
      <c r="E64" s="287">
        <f>IF('入力用紙'!$E$5="","",'入力用紙'!$E$5&amp;"高等学校")</f>
      </c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9"/>
      <c r="X64" s="286" t="s">
        <v>21</v>
      </c>
      <c r="Y64" s="286"/>
      <c r="Z64" s="286"/>
      <c r="AB64" s="290">
        <f>'入力用紙'!$V$8</f>
        <v>0</v>
      </c>
      <c r="AC64" s="291"/>
      <c r="AD64" s="291"/>
      <c r="AE64" s="291"/>
      <c r="AF64" s="291"/>
      <c r="AG64" s="291"/>
      <c r="AH64" s="60"/>
      <c r="AI64" s="291">
        <f>'入力用紙'!$W$8</f>
        <v>0</v>
      </c>
      <c r="AJ64" s="291"/>
      <c r="AK64" s="291"/>
      <c r="AL64" s="291"/>
      <c r="AM64" s="291"/>
      <c r="AN64" s="292"/>
    </row>
    <row r="65" ht="15" customHeight="1"/>
    <row r="66" spans="1:42" ht="26.25" customHeight="1" hidden="1">
      <c r="A66" s="5" t="s">
        <v>13</v>
      </c>
      <c r="B66" s="5"/>
      <c r="C66" s="5"/>
      <c r="D66" s="5"/>
      <c r="E66" s="5"/>
      <c r="F66" s="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ht="17.25" customHeight="1" hidden="1">
      <c r="A67" s="5"/>
      <c r="B67" s="5"/>
      <c r="C67" s="5"/>
      <c r="D67" s="5"/>
      <c r="E67" s="5"/>
      <c r="F67" s="4"/>
      <c r="G67" s="276" t="s">
        <v>22</v>
      </c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8"/>
      <c r="T67" s="276" t="s">
        <v>9</v>
      </c>
      <c r="U67" s="277"/>
      <c r="V67" s="279"/>
      <c r="W67" s="277" t="s">
        <v>10</v>
      </c>
      <c r="X67" s="277"/>
      <c r="Y67" s="278"/>
      <c r="Z67" s="276" t="s">
        <v>5</v>
      </c>
      <c r="AA67" s="277"/>
      <c r="AB67" s="279"/>
      <c r="AC67" s="277" t="s">
        <v>6</v>
      </c>
      <c r="AD67" s="277"/>
      <c r="AE67" s="278"/>
      <c r="AF67" s="274" t="s">
        <v>25</v>
      </c>
      <c r="AG67" s="274"/>
      <c r="AH67" s="274"/>
      <c r="AI67" s="274"/>
      <c r="AJ67" s="274"/>
      <c r="AK67" s="274"/>
      <c r="AL67" s="274"/>
      <c r="AM67" s="274"/>
      <c r="AN67" s="274"/>
      <c r="AO67" s="274"/>
      <c r="AP67" s="275"/>
    </row>
    <row r="68" spans="1:42" ht="30" customHeight="1" hidden="1">
      <c r="A68" s="4"/>
      <c r="B68" s="270" t="s">
        <v>23</v>
      </c>
      <c r="C68" s="270"/>
      <c r="D68" s="270"/>
      <c r="E68" s="270"/>
      <c r="F68" s="270"/>
      <c r="G68" s="262">
        <f>'入力用紙'!V12</f>
        <v>0</v>
      </c>
      <c r="H68" s="263"/>
      <c r="I68" s="263"/>
      <c r="J68" s="263"/>
      <c r="K68" s="263"/>
      <c r="L68" s="263"/>
      <c r="M68" s="58"/>
      <c r="N68" s="263">
        <f>'入力用紙'!W12</f>
        <v>0</v>
      </c>
      <c r="O68" s="263"/>
      <c r="P68" s="263"/>
      <c r="Q68" s="263"/>
      <c r="R68" s="263"/>
      <c r="S68" s="264"/>
      <c r="T68" s="265">
        <f>'入力用紙'!Y12</f>
        <v>0</v>
      </c>
      <c r="U68" s="265"/>
      <c r="V68" s="265"/>
      <c r="W68" s="265">
        <f>'入力用紙'!AA12</f>
        <v>0</v>
      </c>
      <c r="X68" s="265"/>
      <c r="Y68" s="265"/>
      <c r="Z68" s="265">
        <f>'入力用紙'!AC12</f>
        <v>0</v>
      </c>
      <c r="AA68" s="265"/>
      <c r="AB68" s="265"/>
      <c r="AC68" s="265">
        <f>'入力用紙'!AE12</f>
        <v>0</v>
      </c>
      <c r="AD68" s="265"/>
      <c r="AE68" s="265"/>
      <c r="AF68" s="280" t="e">
        <f>IF(入力用紙!#REF!="","","01"&amp;入力用紙!#REF!&amp;入力用紙!#REF!&amp;入力用紙!#REF!&amp;'入力用紙'!AG12&amp;入力用紙!#REF!&amp;入力用紙!#REF!&amp;入力用紙!#REF!&amp;入力用紙!#REF!&amp;入力用紙!#REF!&amp;入力用紙!#REF!)</f>
        <v>#REF!</v>
      </c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</row>
    <row r="69" spans="1:42" ht="30" customHeight="1" hidden="1">
      <c r="A69" s="4"/>
      <c r="B69" s="270" t="s">
        <v>30</v>
      </c>
      <c r="C69" s="270"/>
      <c r="D69" s="270"/>
      <c r="E69" s="270"/>
      <c r="F69" s="270"/>
      <c r="G69" s="262">
        <f>'入力用紙'!V13</f>
        <v>0</v>
      </c>
      <c r="H69" s="263"/>
      <c r="I69" s="263"/>
      <c r="J69" s="263"/>
      <c r="K69" s="263"/>
      <c r="L69" s="263"/>
      <c r="M69" s="58"/>
      <c r="N69" s="263">
        <f>'入力用紙'!W13</f>
        <v>0</v>
      </c>
      <c r="O69" s="263"/>
      <c r="P69" s="263"/>
      <c r="Q69" s="263"/>
      <c r="R69" s="263"/>
      <c r="S69" s="264"/>
      <c r="T69" s="265">
        <f>'入力用紙'!Y13</f>
        <v>0</v>
      </c>
      <c r="U69" s="265"/>
      <c r="V69" s="265"/>
      <c r="W69" s="265">
        <f>'入力用紙'!AA13</f>
        <v>0</v>
      </c>
      <c r="X69" s="265"/>
      <c r="Y69" s="265"/>
      <c r="Z69" s="265">
        <f>'入力用紙'!AC13</f>
        <v>0</v>
      </c>
      <c r="AA69" s="265"/>
      <c r="AB69" s="265"/>
      <c r="AC69" s="265">
        <f>'入力用紙'!AE13</f>
        <v>0</v>
      </c>
      <c r="AD69" s="265"/>
      <c r="AE69" s="265"/>
      <c r="AF69" s="280" t="e">
        <f>IF(入力用紙!#REF!="","","01"&amp;入力用紙!#REF!&amp;入力用紙!#REF!&amp;入力用紙!#REF!&amp;'入力用紙'!AG13&amp;入力用紙!#REF!&amp;入力用紙!#REF!&amp;入力用紙!#REF!&amp;入力用紙!#REF!&amp;入力用紙!#REF!&amp;入力用紙!#REF!)</f>
        <v>#REF!</v>
      </c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</row>
    <row r="70" spans="1:42" ht="30" customHeight="1" hidden="1">
      <c r="A70" s="4"/>
      <c r="B70" s="270" t="s">
        <v>31</v>
      </c>
      <c r="C70" s="270"/>
      <c r="D70" s="270"/>
      <c r="E70" s="270"/>
      <c r="F70" s="270"/>
      <c r="G70" s="262">
        <f>'入力用紙'!V14</f>
        <v>0</v>
      </c>
      <c r="H70" s="263"/>
      <c r="I70" s="263"/>
      <c r="J70" s="263"/>
      <c r="K70" s="263"/>
      <c r="L70" s="263"/>
      <c r="M70" s="58"/>
      <c r="N70" s="263">
        <f>'入力用紙'!W14</f>
        <v>0</v>
      </c>
      <c r="O70" s="263"/>
      <c r="P70" s="263"/>
      <c r="Q70" s="263"/>
      <c r="R70" s="263"/>
      <c r="S70" s="264"/>
      <c r="T70" s="265">
        <f>'入力用紙'!Y14</f>
        <v>0</v>
      </c>
      <c r="U70" s="265"/>
      <c r="V70" s="265"/>
      <c r="W70" s="265">
        <f>'入力用紙'!AA14</f>
        <v>0</v>
      </c>
      <c r="X70" s="265"/>
      <c r="Y70" s="265"/>
      <c r="Z70" s="265">
        <f>'入力用紙'!AC14</f>
        <v>0</v>
      </c>
      <c r="AA70" s="265"/>
      <c r="AB70" s="265"/>
      <c r="AC70" s="265">
        <f>'入力用紙'!AE14</f>
        <v>0</v>
      </c>
      <c r="AD70" s="265"/>
      <c r="AE70" s="265"/>
      <c r="AF70" s="280" t="e">
        <f>IF(入力用紙!#REF!="","","01"&amp;入力用紙!#REF!&amp;入力用紙!#REF!&amp;入力用紙!#REF!&amp;'入力用紙'!AG14&amp;入力用紙!#REF!&amp;入力用紙!#REF!&amp;入力用紙!#REF!&amp;入力用紙!#REF!&amp;入力用紙!#REF!&amp;入力用紙!#REF!)</f>
        <v>#REF!</v>
      </c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</row>
    <row r="71" spans="1:42" ht="30" customHeight="1" hidden="1">
      <c r="A71" s="4"/>
      <c r="B71" s="270" t="s">
        <v>24</v>
      </c>
      <c r="C71" s="270"/>
      <c r="D71" s="270"/>
      <c r="E71" s="270"/>
      <c r="F71" s="270"/>
      <c r="G71" s="262">
        <f>'入力用紙'!V15</f>
        <v>0</v>
      </c>
      <c r="H71" s="263"/>
      <c r="I71" s="263"/>
      <c r="J71" s="263"/>
      <c r="K71" s="263"/>
      <c r="L71" s="263"/>
      <c r="M71" s="58"/>
      <c r="N71" s="263">
        <f>'入力用紙'!W15</f>
        <v>0</v>
      </c>
      <c r="O71" s="263"/>
      <c r="P71" s="263"/>
      <c r="Q71" s="263"/>
      <c r="R71" s="263"/>
      <c r="S71" s="264"/>
      <c r="T71" s="265">
        <f>'入力用紙'!Y15</f>
        <v>0</v>
      </c>
      <c r="U71" s="265"/>
      <c r="V71" s="265"/>
      <c r="W71" s="265">
        <f>'入力用紙'!AA15</f>
        <v>0</v>
      </c>
      <c r="X71" s="265"/>
      <c r="Y71" s="265"/>
      <c r="Z71" s="265">
        <f>'入力用紙'!AC15</f>
        <v>0</v>
      </c>
      <c r="AA71" s="265"/>
      <c r="AB71" s="265"/>
      <c r="AC71" s="265">
        <f>'入力用紙'!AE15</f>
        <v>0</v>
      </c>
      <c r="AD71" s="265"/>
      <c r="AE71" s="265"/>
      <c r="AF71" s="280" t="e">
        <f>IF(入力用紙!#REF!="","","01"&amp;入力用紙!#REF!&amp;入力用紙!#REF!&amp;入力用紙!#REF!&amp;'入力用紙'!AG15&amp;入力用紙!#REF!&amp;入力用紙!#REF!&amp;入力用紙!#REF!&amp;入力用紙!#REF!&amp;入力用紙!#REF!&amp;入力用紙!#REF!)</f>
        <v>#REF!</v>
      </c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</row>
    <row r="72" spans="1:42" ht="30" customHeight="1" hidden="1">
      <c r="A72" s="4"/>
      <c r="B72" s="283" t="s">
        <v>24</v>
      </c>
      <c r="C72" s="283"/>
      <c r="D72" s="283"/>
      <c r="E72" s="283"/>
      <c r="F72" s="283"/>
      <c r="G72" s="262">
        <f>'入力用紙'!V16</f>
        <v>0</v>
      </c>
      <c r="H72" s="263"/>
      <c r="I72" s="263"/>
      <c r="J72" s="263"/>
      <c r="K72" s="263"/>
      <c r="L72" s="263"/>
      <c r="M72" s="58"/>
      <c r="N72" s="263">
        <f>'入力用紙'!W16</f>
        <v>0</v>
      </c>
      <c r="O72" s="263"/>
      <c r="P72" s="263"/>
      <c r="Q72" s="263"/>
      <c r="R72" s="263"/>
      <c r="S72" s="264"/>
      <c r="T72" s="284">
        <f>'入力用紙'!Y16</f>
        <v>0</v>
      </c>
      <c r="U72" s="284"/>
      <c r="V72" s="284"/>
      <c r="W72" s="265">
        <f>'入力用紙'!AA16</f>
        <v>0</v>
      </c>
      <c r="X72" s="265"/>
      <c r="Y72" s="265"/>
      <c r="Z72" s="265">
        <f>'入力用紙'!AC16</f>
        <v>0</v>
      </c>
      <c r="AA72" s="265"/>
      <c r="AB72" s="265"/>
      <c r="AC72" s="265">
        <f>'入力用紙'!AE16</f>
        <v>0</v>
      </c>
      <c r="AD72" s="265"/>
      <c r="AE72" s="265"/>
      <c r="AF72" s="280" t="e">
        <f>IF(入力用紙!#REF!="","","01"&amp;入力用紙!#REF!&amp;入力用紙!#REF!&amp;入力用紙!#REF!&amp;'入力用紙'!AG16&amp;入力用紙!#REF!&amp;入力用紙!#REF!&amp;入力用紙!#REF!&amp;入力用紙!#REF!&amp;入力用紙!#REF!&amp;入力用紙!#REF!)</f>
        <v>#REF!</v>
      </c>
      <c r="AG72" s="280"/>
      <c r="AH72" s="280"/>
      <c r="AI72" s="280"/>
      <c r="AJ72" s="280"/>
      <c r="AK72" s="280"/>
      <c r="AL72" s="280"/>
      <c r="AM72" s="280"/>
      <c r="AN72" s="280"/>
      <c r="AO72" s="280"/>
      <c r="AP72" s="280"/>
    </row>
    <row r="73" spans="1:42" ht="30" customHeight="1" hidden="1">
      <c r="A73" s="4"/>
      <c r="B73" s="281" t="s">
        <v>19</v>
      </c>
      <c r="C73" s="282"/>
      <c r="D73" s="282"/>
      <c r="E73" s="282"/>
      <c r="F73" s="282"/>
      <c r="G73" s="262">
        <f>'入力用紙'!V17</f>
        <v>0</v>
      </c>
      <c r="H73" s="263"/>
      <c r="I73" s="263"/>
      <c r="J73" s="263"/>
      <c r="K73" s="263"/>
      <c r="L73" s="263"/>
      <c r="M73" s="58"/>
      <c r="N73" s="263">
        <f>'入力用紙'!W17</f>
        <v>0</v>
      </c>
      <c r="O73" s="263"/>
      <c r="P73" s="263"/>
      <c r="Q73" s="263"/>
      <c r="R73" s="263"/>
      <c r="S73" s="264"/>
      <c r="T73" s="272">
        <f>'入力用紙'!Y17</f>
        <v>0</v>
      </c>
      <c r="U73" s="272"/>
      <c r="V73" s="273"/>
      <c r="W73" s="5"/>
      <c r="X73" s="5"/>
      <c r="Y73" s="5"/>
      <c r="Z73" s="5"/>
      <c r="AA73" s="5"/>
      <c r="AB73" s="5"/>
      <c r="AC73" s="5"/>
      <c r="AD73" s="5"/>
      <c r="AE73" s="5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3:20" ht="16.5" customHeight="1" hidden="1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42" ht="17.25" customHeight="1" hidden="1">
      <c r="A75" s="5" t="s">
        <v>14</v>
      </c>
      <c r="B75" s="5"/>
      <c r="C75" s="5"/>
      <c r="D75" s="5"/>
      <c r="E75" s="5"/>
      <c r="F75" s="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ht="30" customHeight="1">
      <c r="A76" s="53" t="s">
        <v>33</v>
      </c>
      <c r="B76" s="276" t="s">
        <v>26</v>
      </c>
      <c r="C76" s="277"/>
      <c r="D76" s="277"/>
      <c r="E76" s="277"/>
      <c r="F76" s="278"/>
      <c r="G76" s="276" t="s">
        <v>22</v>
      </c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8"/>
      <c r="T76" s="276" t="s">
        <v>9</v>
      </c>
      <c r="U76" s="277"/>
      <c r="V76" s="279"/>
      <c r="W76" s="277" t="s">
        <v>10</v>
      </c>
      <c r="X76" s="277"/>
      <c r="Y76" s="278"/>
      <c r="Z76" s="276" t="s">
        <v>5</v>
      </c>
      <c r="AA76" s="277"/>
      <c r="AB76" s="279"/>
      <c r="AC76" s="277" t="s">
        <v>6</v>
      </c>
      <c r="AD76" s="277"/>
      <c r="AE76" s="278"/>
      <c r="AF76" s="274" t="s">
        <v>25</v>
      </c>
      <c r="AG76" s="274"/>
      <c r="AH76" s="274"/>
      <c r="AI76" s="274"/>
      <c r="AJ76" s="274"/>
      <c r="AK76" s="274"/>
      <c r="AL76" s="274"/>
      <c r="AM76" s="274"/>
      <c r="AN76" s="274"/>
      <c r="AO76" s="274"/>
      <c r="AP76" s="275"/>
    </row>
    <row r="77" spans="1:42" ht="30" customHeight="1">
      <c r="A77" s="54">
        <v>1</v>
      </c>
      <c r="B77" s="270">
        <f>'入力用紙'!U33</f>
        <v>0</v>
      </c>
      <c r="C77" s="270"/>
      <c r="D77" s="270"/>
      <c r="E77" s="270"/>
      <c r="F77" s="270"/>
      <c r="G77" s="271">
        <f>'入力用紙'!V33</f>
        <v>0</v>
      </c>
      <c r="H77" s="272"/>
      <c r="I77" s="272"/>
      <c r="J77" s="272"/>
      <c r="K77" s="272"/>
      <c r="L77" s="272"/>
      <c r="M77" s="58"/>
      <c r="N77" s="272">
        <f>'入力用紙'!W33</f>
        <v>0</v>
      </c>
      <c r="O77" s="272"/>
      <c r="P77" s="272"/>
      <c r="Q77" s="272"/>
      <c r="R77" s="272"/>
      <c r="S77" s="273"/>
      <c r="T77" s="265">
        <f>'入力用紙'!Y33</f>
        <v>0</v>
      </c>
      <c r="U77" s="265"/>
      <c r="V77" s="265"/>
      <c r="W77" s="265">
        <f>'入力用紙'!AA33</f>
        <v>0</v>
      </c>
      <c r="X77" s="265"/>
      <c r="Y77" s="265"/>
      <c r="Z77" s="265">
        <f>'入力用紙'!AC33</f>
        <v>0</v>
      </c>
      <c r="AA77" s="265"/>
      <c r="AB77" s="265"/>
      <c r="AC77" s="265">
        <f>'入力用紙'!AE33</f>
        <v>0</v>
      </c>
      <c r="AD77" s="265"/>
      <c r="AE77" s="265"/>
      <c r="AF77" s="261" t="e">
        <f>IF(入力用紙!#REF!="","","01"&amp;入力用紙!#REF!&amp;入力用紙!#REF!&amp;入力用紙!#REF!&amp;'入力用紙'!AG33&amp;入力用紙!#REF!&amp;入力用紙!#REF!&amp;入力用紙!#REF!&amp;入力用紙!#REF!&amp;入力用紙!#REF!&amp;入力用紙!#REF!)</f>
        <v>#REF!</v>
      </c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</row>
    <row r="78" spans="1:42" ht="30" customHeight="1">
      <c r="A78" s="54">
        <v>2</v>
      </c>
      <c r="B78" s="270">
        <f>'入力用紙'!U34</f>
        <v>0</v>
      </c>
      <c r="C78" s="270"/>
      <c r="D78" s="270"/>
      <c r="E78" s="270"/>
      <c r="F78" s="270"/>
      <c r="G78" s="271">
        <f>'入力用紙'!V34</f>
        <v>0</v>
      </c>
      <c r="H78" s="272"/>
      <c r="I78" s="272"/>
      <c r="J78" s="272"/>
      <c r="K78" s="272"/>
      <c r="L78" s="272"/>
      <c r="M78" s="58"/>
      <c r="N78" s="272">
        <f>'入力用紙'!W34</f>
        <v>0</v>
      </c>
      <c r="O78" s="272"/>
      <c r="P78" s="272"/>
      <c r="Q78" s="272"/>
      <c r="R78" s="272"/>
      <c r="S78" s="273"/>
      <c r="T78" s="265">
        <f>'入力用紙'!Y34</f>
        <v>0</v>
      </c>
      <c r="U78" s="265"/>
      <c r="V78" s="265"/>
      <c r="W78" s="265">
        <f>'入力用紙'!AA34</f>
        <v>0</v>
      </c>
      <c r="X78" s="265"/>
      <c r="Y78" s="265"/>
      <c r="Z78" s="265">
        <f>'入力用紙'!AC34</f>
        <v>0</v>
      </c>
      <c r="AA78" s="265"/>
      <c r="AB78" s="265"/>
      <c r="AC78" s="265">
        <f>'入力用紙'!AE34</f>
        <v>0</v>
      </c>
      <c r="AD78" s="265"/>
      <c r="AE78" s="265"/>
      <c r="AF78" s="261" t="e">
        <f>IF(入力用紙!#REF!="","","01"&amp;入力用紙!#REF!&amp;入力用紙!#REF!&amp;入力用紙!#REF!&amp;'入力用紙'!AG34&amp;入力用紙!#REF!&amp;入力用紙!#REF!&amp;入力用紙!#REF!&amp;入力用紙!#REF!&amp;入力用紙!#REF!&amp;入力用紙!#REF!)</f>
        <v>#REF!</v>
      </c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</row>
    <row r="79" spans="1:42" ht="30" customHeight="1">
      <c r="A79" s="54">
        <v>3</v>
      </c>
      <c r="B79" s="270">
        <f>'入力用紙'!U35</f>
        <v>0</v>
      </c>
      <c r="C79" s="270"/>
      <c r="D79" s="270"/>
      <c r="E79" s="270"/>
      <c r="F79" s="270"/>
      <c r="G79" s="271">
        <f>'入力用紙'!V35</f>
        <v>0</v>
      </c>
      <c r="H79" s="272"/>
      <c r="I79" s="272"/>
      <c r="J79" s="272"/>
      <c r="K79" s="272"/>
      <c r="L79" s="272"/>
      <c r="M79" s="58"/>
      <c r="N79" s="272">
        <f>'入力用紙'!W35</f>
        <v>0</v>
      </c>
      <c r="O79" s="272"/>
      <c r="P79" s="272"/>
      <c r="Q79" s="272"/>
      <c r="R79" s="272"/>
      <c r="S79" s="273"/>
      <c r="T79" s="265">
        <f>'入力用紙'!Y35</f>
        <v>0</v>
      </c>
      <c r="U79" s="265"/>
      <c r="V79" s="265"/>
      <c r="W79" s="265">
        <f>'入力用紙'!AA35</f>
        <v>0</v>
      </c>
      <c r="X79" s="265"/>
      <c r="Y79" s="265"/>
      <c r="Z79" s="265">
        <f>'入力用紙'!AC35</f>
        <v>0</v>
      </c>
      <c r="AA79" s="265"/>
      <c r="AB79" s="265"/>
      <c r="AC79" s="265">
        <f>'入力用紙'!AE35</f>
        <v>0</v>
      </c>
      <c r="AD79" s="265"/>
      <c r="AE79" s="265"/>
      <c r="AF79" s="261" t="e">
        <f>IF(入力用紙!#REF!="","","01"&amp;入力用紙!#REF!&amp;入力用紙!#REF!&amp;入力用紙!#REF!&amp;'入力用紙'!AG35&amp;入力用紙!#REF!&amp;入力用紙!#REF!&amp;入力用紙!#REF!&amp;入力用紙!#REF!&amp;入力用紙!#REF!&amp;入力用紙!#REF!)</f>
        <v>#REF!</v>
      </c>
      <c r="AG79" s="261"/>
      <c r="AH79" s="261"/>
      <c r="AI79" s="261"/>
      <c r="AJ79" s="261"/>
      <c r="AK79" s="261"/>
      <c r="AL79" s="261"/>
      <c r="AM79" s="261"/>
      <c r="AN79" s="261"/>
      <c r="AO79" s="261"/>
      <c r="AP79" s="261"/>
    </row>
    <row r="80" spans="1:42" ht="30" customHeight="1">
      <c r="A80" s="54">
        <v>4</v>
      </c>
      <c r="B80" s="270">
        <f>'入力用紙'!U36</f>
        <v>0</v>
      </c>
      <c r="C80" s="270"/>
      <c r="D80" s="270"/>
      <c r="E80" s="270"/>
      <c r="F80" s="270"/>
      <c r="G80" s="271">
        <f>'入力用紙'!V36</f>
        <v>0</v>
      </c>
      <c r="H80" s="272"/>
      <c r="I80" s="272"/>
      <c r="J80" s="272"/>
      <c r="K80" s="272"/>
      <c r="L80" s="272"/>
      <c r="M80" s="58"/>
      <c r="N80" s="272">
        <f>'入力用紙'!W36</f>
        <v>0</v>
      </c>
      <c r="O80" s="272"/>
      <c r="P80" s="272"/>
      <c r="Q80" s="272"/>
      <c r="R80" s="272"/>
      <c r="S80" s="273"/>
      <c r="T80" s="265">
        <f>'入力用紙'!Y36</f>
        <v>0</v>
      </c>
      <c r="U80" s="265"/>
      <c r="V80" s="265"/>
      <c r="W80" s="265">
        <f>'入力用紙'!AA36</f>
        <v>0</v>
      </c>
      <c r="X80" s="265"/>
      <c r="Y80" s="265"/>
      <c r="Z80" s="265">
        <f>'入力用紙'!AC36</f>
        <v>0</v>
      </c>
      <c r="AA80" s="265"/>
      <c r="AB80" s="265"/>
      <c r="AC80" s="265">
        <f>'入力用紙'!AE36</f>
        <v>0</v>
      </c>
      <c r="AD80" s="265"/>
      <c r="AE80" s="265"/>
      <c r="AF80" s="261" t="e">
        <f>IF(入力用紙!#REF!="","","01"&amp;入力用紙!#REF!&amp;入力用紙!#REF!&amp;入力用紙!#REF!&amp;'入力用紙'!AG36&amp;入力用紙!#REF!&amp;入力用紙!#REF!&amp;入力用紙!#REF!&amp;入力用紙!#REF!&amp;入力用紙!#REF!&amp;入力用紙!#REF!)</f>
        <v>#REF!</v>
      </c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</row>
    <row r="81" spans="1:42" ht="30" customHeight="1">
      <c r="A81" s="54">
        <v>5</v>
      </c>
      <c r="B81" s="270">
        <f>'入力用紙'!U37</f>
        <v>0</v>
      </c>
      <c r="C81" s="270"/>
      <c r="D81" s="270"/>
      <c r="E81" s="270"/>
      <c r="F81" s="270"/>
      <c r="G81" s="271">
        <f>'入力用紙'!V37</f>
        <v>0</v>
      </c>
      <c r="H81" s="272"/>
      <c r="I81" s="272"/>
      <c r="J81" s="272"/>
      <c r="K81" s="272"/>
      <c r="L81" s="272"/>
      <c r="M81" s="58"/>
      <c r="N81" s="272">
        <f>'入力用紙'!W37</f>
        <v>0</v>
      </c>
      <c r="O81" s="272"/>
      <c r="P81" s="272"/>
      <c r="Q81" s="272"/>
      <c r="R81" s="272"/>
      <c r="S81" s="273"/>
      <c r="T81" s="265">
        <f>'入力用紙'!Y37</f>
        <v>0</v>
      </c>
      <c r="U81" s="265"/>
      <c r="V81" s="265"/>
      <c r="W81" s="265">
        <f>'入力用紙'!AA37</f>
        <v>0</v>
      </c>
      <c r="X81" s="265"/>
      <c r="Y81" s="265"/>
      <c r="Z81" s="265">
        <f>'入力用紙'!AC37</f>
        <v>0</v>
      </c>
      <c r="AA81" s="265"/>
      <c r="AB81" s="265"/>
      <c r="AC81" s="265">
        <f>'入力用紙'!AE37</f>
        <v>0</v>
      </c>
      <c r="AD81" s="265"/>
      <c r="AE81" s="265"/>
      <c r="AF81" s="261" t="e">
        <f>IF(入力用紙!#REF!="","","01"&amp;入力用紙!#REF!&amp;入力用紙!#REF!&amp;入力用紙!#REF!&amp;'入力用紙'!AG37&amp;入力用紙!#REF!&amp;入力用紙!#REF!&amp;入力用紙!#REF!&amp;入力用紙!#REF!&amp;入力用紙!#REF!&amp;入力用紙!#REF!)</f>
        <v>#REF!</v>
      </c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</row>
    <row r="82" spans="1:42" ht="30" customHeight="1">
      <c r="A82" s="54">
        <v>6</v>
      </c>
      <c r="B82" s="270">
        <f>'入力用紙'!U38</f>
        <v>0</v>
      </c>
      <c r="C82" s="270"/>
      <c r="D82" s="270"/>
      <c r="E82" s="270"/>
      <c r="F82" s="270"/>
      <c r="G82" s="271">
        <f>'入力用紙'!V38</f>
        <v>0</v>
      </c>
      <c r="H82" s="272"/>
      <c r="I82" s="272"/>
      <c r="J82" s="272"/>
      <c r="K82" s="272"/>
      <c r="L82" s="272"/>
      <c r="M82" s="58"/>
      <c r="N82" s="272">
        <f>'入力用紙'!W38</f>
        <v>0</v>
      </c>
      <c r="O82" s="272"/>
      <c r="P82" s="272"/>
      <c r="Q82" s="272"/>
      <c r="R82" s="272"/>
      <c r="S82" s="273"/>
      <c r="T82" s="265">
        <f>'入力用紙'!Y38</f>
        <v>0</v>
      </c>
      <c r="U82" s="265"/>
      <c r="V82" s="265"/>
      <c r="W82" s="265">
        <f>'入力用紙'!AA38</f>
        <v>0</v>
      </c>
      <c r="X82" s="265"/>
      <c r="Y82" s="265"/>
      <c r="Z82" s="265">
        <f>'入力用紙'!AC38</f>
        <v>0</v>
      </c>
      <c r="AA82" s="265"/>
      <c r="AB82" s="265"/>
      <c r="AC82" s="265">
        <f>'入力用紙'!AE38</f>
        <v>0</v>
      </c>
      <c r="AD82" s="265"/>
      <c r="AE82" s="265"/>
      <c r="AF82" s="261" t="e">
        <f>IF(入力用紙!#REF!="","","01"&amp;入力用紙!#REF!&amp;入力用紙!#REF!&amp;入力用紙!#REF!&amp;'入力用紙'!AG38&amp;入力用紙!#REF!&amp;入力用紙!#REF!&amp;入力用紙!#REF!&amp;入力用紙!#REF!&amp;入力用紙!#REF!&amp;入力用紙!#REF!)</f>
        <v>#REF!</v>
      </c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</row>
    <row r="83" spans="1:42" ht="30" customHeight="1">
      <c r="A83" s="54">
        <v>7</v>
      </c>
      <c r="B83" s="270">
        <f>'入力用紙'!U39</f>
        <v>0</v>
      </c>
      <c r="C83" s="270"/>
      <c r="D83" s="270"/>
      <c r="E83" s="270"/>
      <c r="F83" s="270"/>
      <c r="G83" s="271">
        <f>'入力用紙'!V39</f>
        <v>0</v>
      </c>
      <c r="H83" s="272"/>
      <c r="I83" s="272"/>
      <c r="J83" s="272"/>
      <c r="K83" s="272"/>
      <c r="L83" s="272"/>
      <c r="M83" s="58"/>
      <c r="N83" s="272">
        <f>'入力用紙'!W39</f>
        <v>0</v>
      </c>
      <c r="O83" s="272"/>
      <c r="P83" s="272"/>
      <c r="Q83" s="272"/>
      <c r="R83" s="272"/>
      <c r="S83" s="273"/>
      <c r="T83" s="265">
        <f>'入力用紙'!Y39</f>
        <v>0</v>
      </c>
      <c r="U83" s="265"/>
      <c r="V83" s="265"/>
      <c r="W83" s="265">
        <f>'入力用紙'!AA39</f>
        <v>0</v>
      </c>
      <c r="X83" s="265"/>
      <c r="Y83" s="265"/>
      <c r="Z83" s="265">
        <f>'入力用紙'!AC39</f>
        <v>0</v>
      </c>
      <c r="AA83" s="265"/>
      <c r="AB83" s="265"/>
      <c r="AC83" s="265">
        <f>'入力用紙'!AE39</f>
        <v>0</v>
      </c>
      <c r="AD83" s="265"/>
      <c r="AE83" s="265"/>
      <c r="AF83" s="261" t="e">
        <f>IF(入力用紙!#REF!="","","01"&amp;入力用紙!#REF!&amp;入力用紙!#REF!&amp;入力用紙!#REF!&amp;'入力用紙'!AG39&amp;入力用紙!#REF!&amp;入力用紙!#REF!&amp;入力用紙!#REF!&amp;入力用紙!#REF!&amp;入力用紙!#REF!&amp;入力用紙!#REF!)</f>
        <v>#REF!</v>
      </c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</row>
    <row r="84" spans="1:42" ht="30" customHeight="1">
      <c r="A84" s="54">
        <v>8</v>
      </c>
      <c r="B84" s="270">
        <f>'入力用紙'!U40</f>
        <v>0</v>
      </c>
      <c r="C84" s="270"/>
      <c r="D84" s="270"/>
      <c r="E84" s="270"/>
      <c r="F84" s="270"/>
      <c r="G84" s="271">
        <f>'入力用紙'!V40</f>
        <v>0</v>
      </c>
      <c r="H84" s="272"/>
      <c r="I84" s="272"/>
      <c r="J84" s="272"/>
      <c r="K84" s="272"/>
      <c r="L84" s="272"/>
      <c r="M84" s="58"/>
      <c r="N84" s="272">
        <f>'入力用紙'!W40</f>
        <v>0</v>
      </c>
      <c r="O84" s="272"/>
      <c r="P84" s="272"/>
      <c r="Q84" s="272"/>
      <c r="R84" s="272"/>
      <c r="S84" s="273"/>
      <c r="T84" s="265">
        <f>'入力用紙'!Y40</f>
        <v>0</v>
      </c>
      <c r="U84" s="265"/>
      <c r="V84" s="265"/>
      <c r="W84" s="265">
        <f>'入力用紙'!AA40</f>
        <v>0</v>
      </c>
      <c r="X84" s="265"/>
      <c r="Y84" s="265"/>
      <c r="Z84" s="265">
        <f>'入力用紙'!AC40</f>
        <v>0</v>
      </c>
      <c r="AA84" s="265"/>
      <c r="AB84" s="265"/>
      <c r="AC84" s="265">
        <f>'入力用紙'!AE40</f>
        <v>0</v>
      </c>
      <c r="AD84" s="265"/>
      <c r="AE84" s="265"/>
      <c r="AF84" s="261" t="e">
        <f>IF(入力用紙!#REF!="","","01"&amp;入力用紙!#REF!&amp;入力用紙!#REF!&amp;入力用紙!#REF!&amp;'入力用紙'!AG40&amp;入力用紙!#REF!&amp;入力用紙!#REF!&amp;入力用紙!#REF!&amp;入力用紙!#REF!&amp;入力用紙!#REF!&amp;入力用紙!#REF!)</f>
        <v>#REF!</v>
      </c>
      <c r="AG84" s="261"/>
      <c r="AH84" s="261"/>
      <c r="AI84" s="261"/>
      <c r="AJ84" s="261"/>
      <c r="AK84" s="261"/>
      <c r="AL84" s="261"/>
      <c r="AM84" s="261"/>
      <c r="AN84" s="261"/>
      <c r="AO84" s="261"/>
      <c r="AP84" s="261"/>
    </row>
    <row r="85" spans="1:42" ht="30" customHeight="1">
      <c r="A85" s="54">
        <v>9</v>
      </c>
      <c r="B85" s="270">
        <f>'入力用紙'!U41</f>
        <v>0</v>
      </c>
      <c r="C85" s="270"/>
      <c r="D85" s="270"/>
      <c r="E85" s="270"/>
      <c r="F85" s="270"/>
      <c r="G85" s="271">
        <f>'入力用紙'!V41</f>
        <v>0</v>
      </c>
      <c r="H85" s="272"/>
      <c r="I85" s="272"/>
      <c r="J85" s="272"/>
      <c r="K85" s="272"/>
      <c r="L85" s="272"/>
      <c r="M85" s="58"/>
      <c r="N85" s="272">
        <f>'入力用紙'!W41</f>
        <v>0</v>
      </c>
      <c r="O85" s="272"/>
      <c r="P85" s="272"/>
      <c r="Q85" s="272"/>
      <c r="R85" s="272"/>
      <c r="S85" s="273"/>
      <c r="T85" s="265">
        <f>'入力用紙'!Y41</f>
        <v>0</v>
      </c>
      <c r="U85" s="265"/>
      <c r="V85" s="265"/>
      <c r="W85" s="265">
        <f>'入力用紙'!AA41</f>
        <v>0</v>
      </c>
      <c r="X85" s="265"/>
      <c r="Y85" s="265"/>
      <c r="Z85" s="265">
        <f>'入力用紙'!AC41</f>
        <v>0</v>
      </c>
      <c r="AA85" s="265"/>
      <c r="AB85" s="265"/>
      <c r="AC85" s="265">
        <f>'入力用紙'!AE41</f>
        <v>0</v>
      </c>
      <c r="AD85" s="265"/>
      <c r="AE85" s="265"/>
      <c r="AF85" s="261" t="e">
        <f>IF(入力用紙!#REF!="","","01"&amp;入力用紙!#REF!&amp;入力用紙!#REF!&amp;入力用紙!#REF!&amp;'入力用紙'!AG41&amp;入力用紙!#REF!&amp;入力用紙!#REF!&amp;入力用紙!#REF!&amp;入力用紙!#REF!&amp;入力用紙!#REF!&amp;入力用紙!#REF!)</f>
        <v>#REF!</v>
      </c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</row>
    <row r="86" spans="1:42" ht="30" customHeight="1">
      <c r="A86" s="54">
        <v>10</v>
      </c>
      <c r="B86" s="270">
        <f>'入力用紙'!U42</f>
        <v>0</v>
      </c>
      <c r="C86" s="270"/>
      <c r="D86" s="270"/>
      <c r="E86" s="270"/>
      <c r="F86" s="270"/>
      <c r="G86" s="271">
        <f>'入力用紙'!V42</f>
        <v>0</v>
      </c>
      <c r="H86" s="272"/>
      <c r="I86" s="272"/>
      <c r="J86" s="272"/>
      <c r="K86" s="272"/>
      <c r="L86" s="272"/>
      <c r="M86" s="58"/>
      <c r="N86" s="272">
        <f>'入力用紙'!W42</f>
        <v>0</v>
      </c>
      <c r="O86" s="272"/>
      <c r="P86" s="272"/>
      <c r="Q86" s="272"/>
      <c r="R86" s="272"/>
      <c r="S86" s="273"/>
      <c r="T86" s="265">
        <f>'入力用紙'!Y42</f>
        <v>0</v>
      </c>
      <c r="U86" s="265"/>
      <c r="V86" s="265"/>
      <c r="W86" s="265">
        <f>'入力用紙'!AA42</f>
        <v>0</v>
      </c>
      <c r="X86" s="265"/>
      <c r="Y86" s="265"/>
      <c r="Z86" s="265">
        <f>'入力用紙'!AC42</f>
        <v>0</v>
      </c>
      <c r="AA86" s="265"/>
      <c r="AB86" s="265"/>
      <c r="AC86" s="265">
        <f>'入力用紙'!AE42</f>
        <v>0</v>
      </c>
      <c r="AD86" s="265"/>
      <c r="AE86" s="265"/>
      <c r="AF86" s="261" t="e">
        <f>IF(入力用紙!#REF!="","","01"&amp;入力用紙!#REF!&amp;入力用紙!#REF!&amp;入力用紙!#REF!&amp;'入力用紙'!AG42&amp;入力用紙!#REF!&amp;入力用紙!#REF!&amp;入力用紙!#REF!&amp;入力用紙!#REF!&amp;入力用紙!#REF!&amp;入力用紙!#REF!)</f>
        <v>#REF!</v>
      </c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</row>
    <row r="87" spans="1:42" ht="30" customHeight="1">
      <c r="A87" s="54">
        <v>11</v>
      </c>
      <c r="B87" s="270">
        <f>'入力用紙'!U43</f>
        <v>0</v>
      </c>
      <c r="C87" s="270"/>
      <c r="D87" s="270"/>
      <c r="E87" s="270"/>
      <c r="F87" s="270"/>
      <c r="G87" s="271">
        <f>'入力用紙'!V43</f>
        <v>0</v>
      </c>
      <c r="H87" s="272"/>
      <c r="I87" s="272"/>
      <c r="J87" s="272"/>
      <c r="K87" s="272"/>
      <c r="L87" s="272"/>
      <c r="M87" s="58"/>
      <c r="N87" s="272">
        <f>'入力用紙'!W43</f>
        <v>0</v>
      </c>
      <c r="O87" s="272"/>
      <c r="P87" s="272"/>
      <c r="Q87" s="272"/>
      <c r="R87" s="272"/>
      <c r="S87" s="273"/>
      <c r="T87" s="265">
        <f>'入力用紙'!Y43</f>
        <v>0</v>
      </c>
      <c r="U87" s="265"/>
      <c r="V87" s="265"/>
      <c r="W87" s="265">
        <f>'入力用紙'!AA43</f>
        <v>0</v>
      </c>
      <c r="X87" s="265"/>
      <c r="Y87" s="265"/>
      <c r="Z87" s="265">
        <f>'入力用紙'!AC43</f>
        <v>0</v>
      </c>
      <c r="AA87" s="265"/>
      <c r="AB87" s="265"/>
      <c r="AC87" s="265">
        <f>'入力用紙'!AE43</f>
        <v>0</v>
      </c>
      <c r="AD87" s="265"/>
      <c r="AE87" s="265"/>
      <c r="AF87" s="261" t="e">
        <f>IF(入力用紙!#REF!="","","01"&amp;入力用紙!#REF!&amp;入力用紙!#REF!&amp;入力用紙!#REF!&amp;'入力用紙'!AG43&amp;入力用紙!#REF!&amp;入力用紙!#REF!&amp;入力用紙!#REF!&amp;入力用紙!#REF!&amp;入力用紙!#REF!&amp;入力用紙!#REF!)</f>
        <v>#REF!</v>
      </c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</row>
    <row r="88" spans="1:42" ht="30" customHeight="1">
      <c r="A88" s="54">
        <v>12</v>
      </c>
      <c r="B88" s="270">
        <f>'入力用紙'!U44</f>
        <v>0</v>
      </c>
      <c r="C88" s="270"/>
      <c r="D88" s="270"/>
      <c r="E88" s="270"/>
      <c r="F88" s="270"/>
      <c r="G88" s="271">
        <f>'入力用紙'!V44</f>
        <v>0</v>
      </c>
      <c r="H88" s="272"/>
      <c r="I88" s="272"/>
      <c r="J88" s="272"/>
      <c r="K88" s="272"/>
      <c r="L88" s="272"/>
      <c r="M88" s="58"/>
      <c r="N88" s="272">
        <f>'入力用紙'!W44</f>
        <v>0</v>
      </c>
      <c r="O88" s="272"/>
      <c r="P88" s="272"/>
      <c r="Q88" s="272"/>
      <c r="R88" s="272"/>
      <c r="S88" s="273"/>
      <c r="T88" s="265">
        <f>'入力用紙'!Y44</f>
        <v>0</v>
      </c>
      <c r="U88" s="265"/>
      <c r="V88" s="265"/>
      <c r="W88" s="265">
        <f>'入力用紙'!AA44</f>
        <v>0</v>
      </c>
      <c r="X88" s="265"/>
      <c r="Y88" s="265"/>
      <c r="Z88" s="265">
        <f>'入力用紙'!AC44</f>
        <v>0</v>
      </c>
      <c r="AA88" s="265"/>
      <c r="AB88" s="265"/>
      <c r="AC88" s="265">
        <f>'入力用紙'!AE44</f>
        <v>0</v>
      </c>
      <c r="AD88" s="265"/>
      <c r="AE88" s="265"/>
      <c r="AF88" s="261" t="e">
        <f>IF(入力用紙!#REF!="","","01"&amp;入力用紙!#REF!&amp;入力用紙!#REF!&amp;入力用紙!#REF!&amp;'入力用紙'!AG44&amp;入力用紙!#REF!&amp;入力用紙!#REF!&amp;入力用紙!#REF!&amp;入力用紙!#REF!&amp;入力用紙!#REF!&amp;入力用紙!#REF!)</f>
        <v>#REF!</v>
      </c>
      <c r="AG88" s="261"/>
      <c r="AH88" s="261"/>
      <c r="AI88" s="261"/>
      <c r="AJ88" s="261"/>
      <c r="AK88" s="261"/>
      <c r="AL88" s="261"/>
      <c r="AM88" s="261"/>
      <c r="AN88" s="261"/>
      <c r="AO88" s="261"/>
      <c r="AP88" s="261"/>
    </row>
    <row r="89" spans="1:42" ht="13.5">
      <c r="A89" s="5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5"/>
      <c r="AO89" s="5"/>
      <c r="AP89" s="5"/>
    </row>
    <row r="90" ht="16.5" customHeight="1">
      <c r="B90" s="76" t="s">
        <v>37</v>
      </c>
    </row>
    <row r="91" ht="13.5" customHeight="1"/>
    <row r="92" spans="2:12" ht="13.5" customHeight="1">
      <c r="B92" s="266" t="str">
        <f ca="1">IF('入力用紙'!$E$5="","平成27年　　月　　日",TODAY())</f>
        <v>平成27年　　月　　日</v>
      </c>
      <c r="C92" s="266"/>
      <c r="D92" s="266"/>
      <c r="E92" s="266"/>
      <c r="F92" s="266"/>
      <c r="G92" s="266"/>
      <c r="H92" s="266"/>
      <c r="I92" s="266"/>
      <c r="J92" s="266"/>
      <c r="K92" s="266"/>
      <c r="L92" s="266"/>
    </row>
    <row r="93" spans="2:12" ht="15.75" customHeight="1"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</row>
    <row r="94" spans="2:12" ht="16.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1:35" ht="16.5" customHeight="1">
      <c r="K95" s="267" t="s">
        <v>20</v>
      </c>
      <c r="L95" s="267"/>
      <c r="M95" s="267"/>
      <c r="N95" s="267"/>
      <c r="O95" s="267"/>
      <c r="P95" s="267"/>
      <c r="R95" s="268">
        <f>IF('入力用紙'!$E$5="","",'入力用紙'!$E$5&amp;"高等学校")</f>
      </c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</row>
    <row r="96" spans="11:35" ht="15.75" customHeight="1">
      <c r="K96" s="267"/>
      <c r="L96" s="267"/>
      <c r="M96" s="267"/>
      <c r="N96" s="267"/>
      <c r="O96" s="267"/>
      <c r="P96" s="267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</row>
    <row r="97" spans="11:35" ht="16.5" customHeight="1">
      <c r="K97" s="6"/>
      <c r="L97" s="6"/>
      <c r="M97" s="6"/>
      <c r="N97" s="6"/>
      <c r="O97" s="6"/>
      <c r="P97" s="6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1:35" ht="16.5" customHeight="1">
      <c r="K98" s="267" t="s">
        <v>27</v>
      </c>
      <c r="L98" s="267"/>
      <c r="M98" s="267"/>
      <c r="N98" s="267"/>
      <c r="O98" s="267"/>
      <c r="P98" s="267"/>
      <c r="R98" s="269">
        <f>IF('入力用紙'!$E$7="","",'入力用紙'!$E$7)</f>
      </c>
      <c r="S98" s="269"/>
      <c r="T98" s="269"/>
      <c r="U98" s="269"/>
      <c r="V98" s="269"/>
      <c r="W98" s="269"/>
      <c r="X98" s="269"/>
      <c r="Y98" s="61"/>
      <c r="Z98" s="269">
        <f>IF('入力用紙'!$F$7="","",'入力用紙'!$F$7)</f>
      </c>
      <c r="AA98" s="269"/>
      <c r="AB98" s="269"/>
      <c r="AC98" s="269"/>
      <c r="AD98" s="269"/>
      <c r="AE98" s="269"/>
      <c r="AF98" s="269"/>
      <c r="AG98" s="8"/>
      <c r="AH98" s="8"/>
      <c r="AI98" s="8"/>
    </row>
    <row r="99" spans="11:35" ht="18.75" customHeight="1">
      <c r="K99" s="267"/>
      <c r="L99" s="267"/>
      <c r="M99" s="267"/>
      <c r="N99" s="267"/>
      <c r="O99" s="267"/>
      <c r="P99" s="267"/>
      <c r="R99" s="269"/>
      <c r="S99" s="269"/>
      <c r="T99" s="269"/>
      <c r="U99" s="269"/>
      <c r="V99" s="269"/>
      <c r="W99" s="269"/>
      <c r="X99" s="269"/>
      <c r="Y99" s="61"/>
      <c r="Z99" s="269"/>
      <c r="AA99" s="269"/>
      <c r="AB99" s="269"/>
      <c r="AC99" s="269"/>
      <c r="AD99" s="269"/>
      <c r="AE99" s="269"/>
      <c r="AF99" s="269"/>
      <c r="AG99" s="8"/>
      <c r="AH99" s="8"/>
      <c r="AI99" s="10" t="s">
        <v>28</v>
      </c>
    </row>
  </sheetData>
  <sheetProtection/>
  <mergeCells count="399">
    <mergeCell ref="A1:AP1"/>
    <mergeCell ref="A3:C3"/>
    <mergeCell ref="E3:R3"/>
    <mergeCell ref="X3:Z3"/>
    <mergeCell ref="AB3:AG3"/>
    <mergeCell ref="AI3:AN3"/>
    <mergeCell ref="G6:S6"/>
    <mergeCell ref="T6:V6"/>
    <mergeCell ref="W6:Y6"/>
    <mergeCell ref="Z6:AB6"/>
    <mergeCell ref="AC6:AE6"/>
    <mergeCell ref="B6:F6"/>
    <mergeCell ref="AF6:AP6"/>
    <mergeCell ref="G8:L8"/>
    <mergeCell ref="N8:S8"/>
    <mergeCell ref="T8:V8"/>
    <mergeCell ref="W8:Y8"/>
    <mergeCell ref="Z8:AB8"/>
    <mergeCell ref="AC8:AE8"/>
    <mergeCell ref="AF8:AP8"/>
    <mergeCell ref="T7:V7"/>
    <mergeCell ref="W7:Y7"/>
    <mergeCell ref="AF9:AP9"/>
    <mergeCell ref="G10:L10"/>
    <mergeCell ref="N10:S10"/>
    <mergeCell ref="T10:V10"/>
    <mergeCell ref="W10:Y10"/>
    <mergeCell ref="Z10:AB10"/>
    <mergeCell ref="AC10:AE10"/>
    <mergeCell ref="AF10:AP10"/>
    <mergeCell ref="G9:L9"/>
    <mergeCell ref="N9:S9"/>
    <mergeCell ref="G11:L11"/>
    <mergeCell ref="N11:S11"/>
    <mergeCell ref="T11:V11"/>
    <mergeCell ref="W11:Y11"/>
    <mergeCell ref="Z11:AB11"/>
    <mergeCell ref="AC9:AE9"/>
    <mergeCell ref="T9:V9"/>
    <mergeCell ref="W9:Y9"/>
    <mergeCell ref="Z9:AB9"/>
    <mergeCell ref="Z13:AB13"/>
    <mergeCell ref="AC11:AE11"/>
    <mergeCell ref="AF11:AP11"/>
    <mergeCell ref="G12:L12"/>
    <mergeCell ref="N12:S12"/>
    <mergeCell ref="T12:V12"/>
    <mergeCell ref="W12:Y12"/>
    <mergeCell ref="Z12:AB12"/>
    <mergeCell ref="AC12:AE12"/>
    <mergeCell ref="AF12:AP12"/>
    <mergeCell ref="AC13:AE13"/>
    <mergeCell ref="AF13:AP13"/>
    <mergeCell ref="B14:F14"/>
    <mergeCell ref="G14:L14"/>
    <mergeCell ref="N14:S14"/>
    <mergeCell ref="T14:V14"/>
    <mergeCell ref="G13:L13"/>
    <mergeCell ref="N13:S13"/>
    <mergeCell ref="T13:V13"/>
    <mergeCell ref="W13:Y13"/>
    <mergeCell ref="AI29:AN29"/>
    <mergeCell ref="B19:L20"/>
    <mergeCell ref="K22:P23"/>
    <mergeCell ref="R22:AI23"/>
    <mergeCell ref="K25:P26"/>
    <mergeCell ref="R25:X26"/>
    <mergeCell ref="Z25:AF26"/>
    <mergeCell ref="G32:S32"/>
    <mergeCell ref="T32:V32"/>
    <mergeCell ref="W32:Y32"/>
    <mergeCell ref="Z32:AB32"/>
    <mergeCell ref="AC32:AE32"/>
    <mergeCell ref="A27:AP27"/>
    <mergeCell ref="A29:C29"/>
    <mergeCell ref="E29:R29"/>
    <mergeCell ref="X29:Z29"/>
    <mergeCell ref="AB29:AG29"/>
    <mergeCell ref="AF32:AP32"/>
    <mergeCell ref="B33:F33"/>
    <mergeCell ref="G33:L33"/>
    <mergeCell ref="N33:S33"/>
    <mergeCell ref="T33:V33"/>
    <mergeCell ref="W33:Y33"/>
    <mergeCell ref="Z33:AB33"/>
    <mergeCell ref="AC33:AE33"/>
    <mergeCell ref="AF33:AP33"/>
    <mergeCell ref="B32:F32"/>
    <mergeCell ref="B34:F34"/>
    <mergeCell ref="G34:L34"/>
    <mergeCell ref="N34:S34"/>
    <mergeCell ref="T34:V34"/>
    <mergeCell ref="W34:Y34"/>
    <mergeCell ref="Z34:AB34"/>
    <mergeCell ref="AC34:AE34"/>
    <mergeCell ref="AF34:AP34"/>
    <mergeCell ref="B35:F35"/>
    <mergeCell ref="G35:L35"/>
    <mergeCell ref="N35:S35"/>
    <mergeCell ref="T35:V35"/>
    <mergeCell ref="W35:Y35"/>
    <mergeCell ref="Z35:AB35"/>
    <mergeCell ref="AC35:AE35"/>
    <mergeCell ref="AF35:AP35"/>
    <mergeCell ref="B36:F36"/>
    <mergeCell ref="G36:L36"/>
    <mergeCell ref="N36:S36"/>
    <mergeCell ref="T36:V36"/>
    <mergeCell ref="W36:Y36"/>
    <mergeCell ref="Z36:AB36"/>
    <mergeCell ref="AC36:AE36"/>
    <mergeCell ref="AF36:AP36"/>
    <mergeCell ref="B37:F37"/>
    <mergeCell ref="G37:L37"/>
    <mergeCell ref="N37:S37"/>
    <mergeCell ref="T37:V37"/>
    <mergeCell ref="W37:Y37"/>
    <mergeCell ref="Z37:AB37"/>
    <mergeCell ref="AC37:AE37"/>
    <mergeCell ref="AF37:AP37"/>
    <mergeCell ref="B38:F38"/>
    <mergeCell ref="G38:L38"/>
    <mergeCell ref="N38:S38"/>
    <mergeCell ref="T38:V38"/>
    <mergeCell ref="W38:Y38"/>
    <mergeCell ref="Z38:AB38"/>
    <mergeCell ref="AC38:AE38"/>
    <mergeCell ref="AF38:AP38"/>
    <mergeCell ref="B39:F39"/>
    <mergeCell ref="G39:L39"/>
    <mergeCell ref="N39:S39"/>
    <mergeCell ref="T39:V39"/>
    <mergeCell ref="W39:Y39"/>
    <mergeCell ref="Z39:AB39"/>
    <mergeCell ref="AC39:AE39"/>
    <mergeCell ref="AF39:AP39"/>
    <mergeCell ref="B40:F40"/>
    <mergeCell ref="G40:L40"/>
    <mergeCell ref="N40:S40"/>
    <mergeCell ref="T40:V40"/>
    <mergeCell ref="W40:Y40"/>
    <mergeCell ref="Z40:AB40"/>
    <mergeCell ref="AC40:AE40"/>
    <mergeCell ref="AF40:AP40"/>
    <mergeCell ref="B41:F41"/>
    <mergeCell ref="G41:L41"/>
    <mergeCell ref="N41:S41"/>
    <mergeCell ref="T41:V41"/>
    <mergeCell ref="W41:Y41"/>
    <mergeCell ref="Z41:AB41"/>
    <mergeCell ref="AC41:AE41"/>
    <mergeCell ref="AF41:AP41"/>
    <mergeCell ref="B42:F42"/>
    <mergeCell ref="G42:L42"/>
    <mergeCell ref="N42:S42"/>
    <mergeCell ref="T42:V42"/>
    <mergeCell ref="W42:Y42"/>
    <mergeCell ref="Z42:AB42"/>
    <mergeCell ref="AC42:AE42"/>
    <mergeCell ref="AF42:AP42"/>
    <mergeCell ref="B43:F43"/>
    <mergeCell ref="G43:L43"/>
    <mergeCell ref="N43:S43"/>
    <mergeCell ref="T43:V43"/>
    <mergeCell ref="W43:Y43"/>
    <mergeCell ref="Z43:AB43"/>
    <mergeCell ref="AC43:AE43"/>
    <mergeCell ref="AF43:AP43"/>
    <mergeCell ref="B44:F44"/>
    <mergeCell ref="G44:L44"/>
    <mergeCell ref="N44:S44"/>
    <mergeCell ref="T44:V44"/>
    <mergeCell ref="W44:Y44"/>
    <mergeCell ref="Z44:AB44"/>
    <mergeCell ref="AC44:AE44"/>
    <mergeCell ref="AF44:AP44"/>
    <mergeCell ref="B45:F45"/>
    <mergeCell ref="G45:L45"/>
    <mergeCell ref="N45:S45"/>
    <mergeCell ref="T45:V45"/>
    <mergeCell ref="W45:Y45"/>
    <mergeCell ref="Z45:AB45"/>
    <mergeCell ref="AC45:AE45"/>
    <mergeCell ref="AF45:AP45"/>
    <mergeCell ref="B46:F46"/>
    <mergeCell ref="G46:L46"/>
    <mergeCell ref="N46:S46"/>
    <mergeCell ref="T46:V46"/>
    <mergeCell ref="W46:Y46"/>
    <mergeCell ref="Z46:AB46"/>
    <mergeCell ref="AC46:AE46"/>
    <mergeCell ref="AF46:AP46"/>
    <mergeCell ref="B47:F47"/>
    <mergeCell ref="G47:L47"/>
    <mergeCell ref="N47:S47"/>
    <mergeCell ref="T47:V47"/>
    <mergeCell ref="W47:Y47"/>
    <mergeCell ref="Z47:AB47"/>
    <mergeCell ref="AC47:AE47"/>
    <mergeCell ref="AF47:AP47"/>
    <mergeCell ref="B48:F48"/>
    <mergeCell ref="G48:L48"/>
    <mergeCell ref="N48:S48"/>
    <mergeCell ref="T48:V48"/>
    <mergeCell ref="W48:Y48"/>
    <mergeCell ref="Z48:AB48"/>
    <mergeCell ref="AC48:AE48"/>
    <mergeCell ref="AF48:AP48"/>
    <mergeCell ref="B49:F49"/>
    <mergeCell ref="G49:L49"/>
    <mergeCell ref="N49:S49"/>
    <mergeCell ref="T49:V49"/>
    <mergeCell ref="W49:Y49"/>
    <mergeCell ref="Z49:AB49"/>
    <mergeCell ref="AC49:AE49"/>
    <mergeCell ref="AF49:AP49"/>
    <mergeCell ref="B54:L55"/>
    <mergeCell ref="K57:P58"/>
    <mergeCell ref="R57:AI58"/>
    <mergeCell ref="K60:P61"/>
    <mergeCell ref="R60:X61"/>
    <mergeCell ref="Z60:AF61"/>
    <mergeCell ref="A62:AP62"/>
    <mergeCell ref="A64:C64"/>
    <mergeCell ref="E64:R64"/>
    <mergeCell ref="X64:Z64"/>
    <mergeCell ref="AB64:AG64"/>
    <mergeCell ref="AI64:AN64"/>
    <mergeCell ref="G67:S67"/>
    <mergeCell ref="T67:V67"/>
    <mergeCell ref="W67:Y67"/>
    <mergeCell ref="Z67:AB67"/>
    <mergeCell ref="AC67:AE67"/>
    <mergeCell ref="AF67:AP67"/>
    <mergeCell ref="B68:F68"/>
    <mergeCell ref="G68:L68"/>
    <mergeCell ref="N68:S68"/>
    <mergeCell ref="T68:V68"/>
    <mergeCell ref="W68:Y68"/>
    <mergeCell ref="Z68:AB68"/>
    <mergeCell ref="AC68:AE68"/>
    <mergeCell ref="AF68:AP68"/>
    <mergeCell ref="B69:F69"/>
    <mergeCell ref="G69:L69"/>
    <mergeCell ref="N69:S69"/>
    <mergeCell ref="T69:V69"/>
    <mergeCell ref="W69:Y69"/>
    <mergeCell ref="Z69:AB69"/>
    <mergeCell ref="AC69:AE69"/>
    <mergeCell ref="AF69:AP69"/>
    <mergeCell ref="B70:F70"/>
    <mergeCell ref="G70:L70"/>
    <mergeCell ref="N70:S70"/>
    <mergeCell ref="T70:V70"/>
    <mergeCell ref="W70:Y70"/>
    <mergeCell ref="Z70:AB70"/>
    <mergeCell ref="AC70:AE70"/>
    <mergeCell ref="AF70:AP70"/>
    <mergeCell ref="B71:F71"/>
    <mergeCell ref="G71:L71"/>
    <mergeCell ref="N71:S71"/>
    <mergeCell ref="T71:V71"/>
    <mergeCell ref="W71:Y71"/>
    <mergeCell ref="Z71:AB71"/>
    <mergeCell ref="AC71:AE71"/>
    <mergeCell ref="AF71:AP71"/>
    <mergeCell ref="AF72:AP72"/>
    <mergeCell ref="B73:F73"/>
    <mergeCell ref="G73:L73"/>
    <mergeCell ref="N73:S73"/>
    <mergeCell ref="T73:V73"/>
    <mergeCell ref="B72:F72"/>
    <mergeCell ref="G72:L72"/>
    <mergeCell ref="N72:S72"/>
    <mergeCell ref="T72:V72"/>
    <mergeCell ref="W72:Y72"/>
    <mergeCell ref="G76:S76"/>
    <mergeCell ref="T76:V76"/>
    <mergeCell ref="W76:Y76"/>
    <mergeCell ref="Z76:AB76"/>
    <mergeCell ref="AC76:AE76"/>
    <mergeCell ref="AC72:AE72"/>
    <mergeCell ref="Z72:AB72"/>
    <mergeCell ref="AF76:AP76"/>
    <mergeCell ref="B77:F77"/>
    <mergeCell ref="G77:L77"/>
    <mergeCell ref="N77:S77"/>
    <mergeCell ref="T77:V77"/>
    <mergeCell ref="W77:Y77"/>
    <mergeCell ref="Z77:AB77"/>
    <mergeCell ref="AC77:AE77"/>
    <mergeCell ref="AF77:AP77"/>
    <mergeCell ref="B76:F76"/>
    <mergeCell ref="B78:F78"/>
    <mergeCell ref="G78:L78"/>
    <mergeCell ref="N78:S78"/>
    <mergeCell ref="T78:V78"/>
    <mergeCell ref="W78:Y78"/>
    <mergeCell ref="Z78:AB78"/>
    <mergeCell ref="AC78:AE78"/>
    <mergeCell ref="AF78:AP78"/>
    <mergeCell ref="B79:F79"/>
    <mergeCell ref="G79:L79"/>
    <mergeCell ref="N79:S79"/>
    <mergeCell ref="T79:V79"/>
    <mergeCell ref="W79:Y79"/>
    <mergeCell ref="Z79:AB79"/>
    <mergeCell ref="AC79:AE79"/>
    <mergeCell ref="AF79:AP79"/>
    <mergeCell ref="B80:F80"/>
    <mergeCell ref="G80:L80"/>
    <mergeCell ref="N80:S80"/>
    <mergeCell ref="T80:V80"/>
    <mergeCell ref="W80:Y80"/>
    <mergeCell ref="Z80:AB80"/>
    <mergeCell ref="AC80:AE80"/>
    <mergeCell ref="AF80:AP80"/>
    <mergeCell ref="B81:F81"/>
    <mergeCell ref="G81:L81"/>
    <mergeCell ref="N81:S81"/>
    <mergeCell ref="T81:V81"/>
    <mergeCell ref="W81:Y81"/>
    <mergeCell ref="Z81:AB81"/>
    <mergeCell ref="AC81:AE81"/>
    <mergeCell ref="AF81:AP81"/>
    <mergeCell ref="B82:F82"/>
    <mergeCell ref="G82:L82"/>
    <mergeCell ref="N82:S82"/>
    <mergeCell ref="T82:V82"/>
    <mergeCell ref="W82:Y82"/>
    <mergeCell ref="Z82:AB82"/>
    <mergeCell ref="AC82:AE82"/>
    <mergeCell ref="AF82:AP82"/>
    <mergeCell ref="B83:F83"/>
    <mergeCell ref="G83:L83"/>
    <mergeCell ref="N83:S83"/>
    <mergeCell ref="T83:V83"/>
    <mergeCell ref="W83:Y83"/>
    <mergeCell ref="Z83:AB83"/>
    <mergeCell ref="AC83:AE83"/>
    <mergeCell ref="AF83:AP83"/>
    <mergeCell ref="AC85:AE85"/>
    <mergeCell ref="AF85:AP85"/>
    <mergeCell ref="B84:F84"/>
    <mergeCell ref="G84:L84"/>
    <mergeCell ref="N84:S84"/>
    <mergeCell ref="T84:V84"/>
    <mergeCell ref="W84:Y84"/>
    <mergeCell ref="Z84:AB84"/>
    <mergeCell ref="B85:F85"/>
    <mergeCell ref="G85:L85"/>
    <mergeCell ref="N85:S85"/>
    <mergeCell ref="T85:V85"/>
    <mergeCell ref="W85:Y85"/>
    <mergeCell ref="Z85:AB85"/>
    <mergeCell ref="B86:F86"/>
    <mergeCell ref="G86:L86"/>
    <mergeCell ref="N86:S86"/>
    <mergeCell ref="T86:V86"/>
    <mergeCell ref="W86:Y86"/>
    <mergeCell ref="Z86:AB86"/>
    <mergeCell ref="B87:F87"/>
    <mergeCell ref="G87:L87"/>
    <mergeCell ref="N87:S87"/>
    <mergeCell ref="T87:V87"/>
    <mergeCell ref="W87:Y87"/>
    <mergeCell ref="Z87:AB87"/>
    <mergeCell ref="B88:F88"/>
    <mergeCell ref="G88:L88"/>
    <mergeCell ref="N88:S88"/>
    <mergeCell ref="T88:V88"/>
    <mergeCell ref="W88:Y88"/>
    <mergeCell ref="Z88:AB88"/>
    <mergeCell ref="B92:L93"/>
    <mergeCell ref="K95:P96"/>
    <mergeCell ref="R95:AI96"/>
    <mergeCell ref="K98:P99"/>
    <mergeCell ref="R98:X99"/>
    <mergeCell ref="Z98:AF99"/>
    <mergeCell ref="Z7:AB7"/>
    <mergeCell ref="AC7:AE7"/>
    <mergeCell ref="AC88:AE88"/>
    <mergeCell ref="AF88:AP88"/>
    <mergeCell ref="AC86:AE86"/>
    <mergeCell ref="AF86:AP86"/>
    <mergeCell ref="AC87:AE87"/>
    <mergeCell ref="AF87:AP87"/>
    <mergeCell ref="AC84:AE84"/>
    <mergeCell ref="AF84:AP84"/>
    <mergeCell ref="B12:F12"/>
    <mergeCell ref="B13:F13"/>
    <mergeCell ref="AF7:AP7"/>
    <mergeCell ref="B7:F7"/>
    <mergeCell ref="B8:F8"/>
    <mergeCell ref="B9:F9"/>
    <mergeCell ref="B10:F10"/>
    <mergeCell ref="B11:F11"/>
    <mergeCell ref="G7:L7"/>
    <mergeCell ref="N7:S7"/>
  </mergeCells>
  <conditionalFormatting sqref="T73:AP73 W14:Y14 R98:AF99 Z77:AP88 Z68:AP72 H9:M14 O9:S14 B33:V49 G68:S73 T68:V72 AB64 AH64:AI64 R60:AF61 AB29 AH29:AI29 AB3 AH3:AI3 R25:AF26 B77:G88 H78:L88 M77:N88 T77:V88 O78:S88 G7:G14 N7:N14 T7:V14 Z7:AP14 Z33:AP49">
    <cfRule type="cellIs" priority="3" dxfId="30" operator="equal" stopIfTrue="1">
      <formula>0</formula>
    </cfRule>
  </conditionalFormatting>
  <conditionalFormatting sqref="W33:Y49 W77:Y88 W68:Y72 W7:Y13">
    <cfRule type="cellIs" priority="1" dxfId="30" operator="equal" stopIfTrue="1">
      <formula>"無し"</formula>
    </cfRule>
    <cfRule type="cellIs" priority="2" dxfId="30" operator="equal" stopIfTrue="1">
      <formula>0</formula>
    </cfRule>
  </conditionalFormatting>
  <printOptions horizontalCentered="1"/>
  <pageMargins left="0.3937007874015748" right="0.4330708661417323" top="0.54" bottom="0.1968503937007874" header="0.1968503937007874" footer="0.1968503937007874"/>
  <pageSetup horizontalDpi="600" verticalDpi="600" orientation="portrait" paperSize="9" scale="94" r:id="rId1"/>
  <rowBreaks count="2" manualBreakCount="2">
    <brk id="26" max="255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AS34"/>
  <sheetViews>
    <sheetView zoomScalePageLayoutView="0" workbookViewId="0" topLeftCell="A1">
      <selection activeCell="AF7" sqref="AF7:AP7"/>
    </sheetView>
  </sheetViews>
  <sheetFormatPr defaultColWidth="9.00390625" defaultRowHeight="13.5"/>
  <cols>
    <col min="1" max="45" width="2.25390625" style="2" customWidth="1"/>
    <col min="46" max="16384" width="9.00390625" style="2" customWidth="1"/>
  </cols>
  <sheetData>
    <row r="1" spans="1:45" ht="42" customHeight="1">
      <c r="A1" s="285" t="str">
        <f>'入力用紙'!E2&amp;"　"&amp;'入力用紙'!F2&amp;"申込書（男子団体戦）"</f>
        <v>令和6年度　第46回札幌支部高等学校柔道春季大会申込書（男子団体戦）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8"/>
      <c r="AR1" s="8"/>
      <c r="AS1" s="8"/>
    </row>
    <row r="2" ht="22.5" customHeight="1"/>
    <row r="3" spans="1:40" ht="31.5" customHeight="1">
      <c r="A3" s="286" t="s">
        <v>20</v>
      </c>
      <c r="B3" s="286"/>
      <c r="C3" s="286"/>
      <c r="E3" s="287">
        <f>IF('入力用紙'!$E$5="","",'入力用紙'!$E$5&amp;"高等学校")</f>
      </c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9"/>
      <c r="X3" s="286" t="s">
        <v>21</v>
      </c>
      <c r="Y3" s="286"/>
      <c r="Z3" s="286"/>
      <c r="AB3" s="290">
        <f>'入力用紙'!$E$8</f>
        <v>0</v>
      </c>
      <c r="AC3" s="291"/>
      <c r="AD3" s="291"/>
      <c r="AE3" s="291"/>
      <c r="AF3" s="291"/>
      <c r="AG3" s="291"/>
      <c r="AH3" s="60"/>
      <c r="AI3" s="291">
        <f>'入力用紙'!$F$8</f>
        <v>0</v>
      </c>
      <c r="AJ3" s="291"/>
      <c r="AK3" s="291"/>
      <c r="AL3" s="291"/>
      <c r="AM3" s="291"/>
      <c r="AN3" s="292"/>
    </row>
    <row r="4" ht="12.75" customHeight="1"/>
    <row r="5" spans="1:42" ht="12.75" customHeight="1">
      <c r="A5" s="5"/>
      <c r="B5" s="5"/>
      <c r="C5" s="5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45" customHeight="1">
      <c r="A6" s="5"/>
      <c r="B6" s="5"/>
      <c r="C6" s="5"/>
      <c r="D6" s="5"/>
      <c r="E6" s="5"/>
      <c r="F6" s="4"/>
      <c r="G6" s="338" t="s">
        <v>65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40"/>
      <c r="T6" s="276" t="s">
        <v>9</v>
      </c>
      <c r="U6" s="277"/>
      <c r="V6" s="279"/>
      <c r="W6" s="277" t="s">
        <v>10</v>
      </c>
      <c r="X6" s="277"/>
      <c r="Y6" s="278"/>
      <c r="Z6" s="276" t="s">
        <v>5</v>
      </c>
      <c r="AA6" s="277"/>
      <c r="AB6" s="279"/>
      <c r="AC6" s="277" t="s">
        <v>6</v>
      </c>
      <c r="AD6" s="277"/>
      <c r="AE6" s="278"/>
      <c r="AF6" s="337" t="s">
        <v>25</v>
      </c>
      <c r="AG6" s="274"/>
      <c r="AH6" s="274"/>
      <c r="AI6" s="274"/>
      <c r="AJ6" s="274"/>
      <c r="AK6" s="274"/>
      <c r="AL6" s="274"/>
      <c r="AM6" s="274"/>
      <c r="AN6" s="274"/>
      <c r="AO6" s="274"/>
      <c r="AP6" s="275"/>
    </row>
    <row r="7" spans="1:42" ht="31.5" customHeight="1">
      <c r="A7" s="5"/>
      <c r="B7" s="328" t="s">
        <v>23</v>
      </c>
      <c r="C7" s="329"/>
      <c r="D7" s="329"/>
      <c r="E7" s="329"/>
      <c r="F7" s="330"/>
      <c r="G7" s="299">
        <f>'入力用紙'!E12</f>
        <v>0</v>
      </c>
      <c r="H7" s="300"/>
      <c r="I7" s="300"/>
      <c r="J7" s="300"/>
      <c r="K7" s="300"/>
      <c r="L7" s="300"/>
      <c r="M7" s="86"/>
      <c r="N7" s="300">
        <f>'入力用紙'!F12</f>
        <v>0</v>
      </c>
      <c r="O7" s="300"/>
      <c r="P7" s="300"/>
      <c r="Q7" s="300"/>
      <c r="R7" s="300"/>
      <c r="S7" s="301"/>
      <c r="T7" s="304">
        <f>'入力用紙'!H12</f>
        <v>0</v>
      </c>
      <c r="U7" s="304"/>
      <c r="V7" s="319"/>
      <c r="W7" s="320">
        <f>'入力用紙'!J12</f>
        <v>0</v>
      </c>
      <c r="X7" s="304"/>
      <c r="Y7" s="304"/>
      <c r="Z7" s="304">
        <f>'入力用紙'!L12</f>
        <v>0</v>
      </c>
      <c r="AA7" s="304"/>
      <c r="AB7" s="321"/>
      <c r="AC7" s="303">
        <f>'入力用紙'!N12</f>
        <v>0</v>
      </c>
      <c r="AD7" s="304"/>
      <c r="AE7" s="304"/>
      <c r="AF7" s="302">
        <f>IF('入力用紙'!E12="","","01"&amp;入力用紙!#REF!&amp;入力用紙!#REF!&amp;入力用紙!#REF!&amp;'入力用紙'!P12&amp;入力用紙!#REF!&amp;入力用紙!#REF!&amp;入力用紙!#REF!&amp;入力用紙!#REF!&amp;入力用紙!#REF!&amp;入力用紙!#REF!)</f>
      </c>
      <c r="AG7" s="302"/>
      <c r="AH7" s="302"/>
      <c r="AI7" s="302"/>
      <c r="AJ7" s="302"/>
      <c r="AK7" s="302"/>
      <c r="AL7" s="302"/>
      <c r="AM7" s="302"/>
      <c r="AN7" s="302"/>
      <c r="AO7" s="302"/>
      <c r="AP7" s="302"/>
    </row>
    <row r="8" spans="1:42" ht="31.5" customHeight="1">
      <c r="A8" s="5"/>
      <c r="B8" s="316"/>
      <c r="C8" s="317"/>
      <c r="D8" s="317"/>
      <c r="E8" s="317"/>
      <c r="F8" s="318"/>
      <c r="G8" s="331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3"/>
      <c r="T8" s="334"/>
      <c r="U8" s="308"/>
      <c r="V8" s="308"/>
      <c r="W8" s="335"/>
      <c r="X8" s="308"/>
      <c r="Y8" s="309"/>
      <c r="Z8" s="334"/>
      <c r="AA8" s="308"/>
      <c r="AB8" s="336"/>
      <c r="AC8" s="308"/>
      <c r="AD8" s="308"/>
      <c r="AE8" s="309"/>
      <c r="AF8" s="310"/>
      <c r="AG8" s="311"/>
      <c r="AH8" s="311"/>
      <c r="AI8" s="311"/>
      <c r="AJ8" s="311"/>
      <c r="AK8" s="311"/>
      <c r="AL8" s="311"/>
      <c r="AM8" s="311"/>
      <c r="AN8" s="311"/>
      <c r="AO8" s="311"/>
      <c r="AP8" s="312"/>
    </row>
    <row r="9" spans="1:42" ht="31.5" customHeight="1">
      <c r="A9" s="5"/>
      <c r="B9" s="328" t="s">
        <v>61</v>
      </c>
      <c r="C9" s="329"/>
      <c r="D9" s="329"/>
      <c r="E9" s="329"/>
      <c r="F9" s="330"/>
      <c r="G9" s="299">
        <f>'入力用紙'!E13</f>
        <v>0</v>
      </c>
      <c r="H9" s="300"/>
      <c r="I9" s="300"/>
      <c r="J9" s="300"/>
      <c r="K9" s="300"/>
      <c r="L9" s="300"/>
      <c r="M9" s="86"/>
      <c r="N9" s="300">
        <f>'入力用紙'!F13</f>
        <v>0</v>
      </c>
      <c r="O9" s="300"/>
      <c r="P9" s="300"/>
      <c r="Q9" s="300"/>
      <c r="R9" s="300"/>
      <c r="S9" s="301"/>
      <c r="T9" s="304">
        <f>'入力用紙'!H13</f>
        <v>0</v>
      </c>
      <c r="U9" s="304"/>
      <c r="V9" s="319"/>
      <c r="W9" s="320">
        <f>'入力用紙'!J13</f>
        <v>0</v>
      </c>
      <c r="X9" s="304"/>
      <c r="Y9" s="304"/>
      <c r="Z9" s="304">
        <f>'入力用紙'!L13</f>
        <v>0</v>
      </c>
      <c r="AA9" s="304"/>
      <c r="AB9" s="321"/>
      <c r="AC9" s="303">
        <f>'入力用紙'!N13</f>
        <v>0</v>
      </c>
      <c r="AD9" s="304"/>
      <c r="AE9" s="304"/>
      <c r="AF9" s="302">
        <f>IF('入力用紙'!E13="","","01"&amp;入力用紙!#REF!&amp;入力用紙!#REF!&amp;入力用紙!#REF!&amp;'入力用紙'!P13&amp;入力用紙!#REF!&amp;入力用紙!#REF!&amp;入力用紙!#REF!&amp;入力用紙!#REF!&amp;入力用紙!#REF!&amp;入力用紙!#REF!)</f>
      </c>
      <c r="AG9" s="302"/>
      <c r="AH9" s="302"/>
      <c r="AI9" s="302"/>
      <c r="AJ9" s="302"/>
      <c r="AK9" s="302"/>
      <c r="AL9" s="302"/>
      <c r="AM9" s="302"/>
      <c r="AN9" s="302"/>
      <c r="AO9" s="302"/>
      <c r="AP9" s="302"/>
    </row>
    <row r="10" spans="1:42" ht="31.5" customHeight="1">
      <c r="A10" s="5"/>
      <c r="B10" s="316"/>
      <c r="C10" s="317"/>
      <c r="D10" s="317"/>
      <c r="E10" s="317"/>
      <c r="F10" s="318"/>
      <c r="G10" s="331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3"/>
      <c r="T10" s="334"/>
      <c r="U10" s="308"/>
      <c r="V10" s="308"/>
      <c r="W10" s="335"/>
      <c r="X10" s="308"/>
      <c r="Y10" s="309"/>
      <c r="Z10" s="334"/>
      <c r="AA10" s="308"/>
      <c r="AB10" s="336"/>
      <c r="AC10" s="308"/>
      <c r="AD10" s="308"/>
      <c r="AE10" s="309"/>
      <c r="AF10" s="310"/>
      <c r="AG10" s="311"/>
      <c r="AH10" s="311"/>
      <c r="AI10" s="311"/>
      <c r="AJ10" s="311"/>
      <c r="AK10" s="311"/>
      <c r="AL10" s="311"/>
      <c r="AM10" s="311"/>
      <c r="AN10" s="311"/>
      <c r="AO10" s="311"/>
      <c r="AP10" s="312"/>
    </row>
    <row r="11" spans="1:42" ht="31.5" customHeight="1">
      <c r="A11" s="5"/>
      <c r="B11" s="328" t="s">
        <v>62</v>
      </c>
      <c r="C11" s="329"/>
      <c r="D11" s="329"/>
      <c r="E11" s="329"/>
      <c r="F11" s="330"/>
      <c r="G11" s="299">
        <f>'入力用紙'!E14</f>
        <v>0</v>
      </c>
      <c r="H11" s="300"/>
      <c r="I11" s="300"/>
      <c r="J11" s="300"/>
      <c r="K11" s="300"/>
      <c r="L11" s="300"/>
      <c r="M11" s="86"/>
      <c r="N11" s="300">
        <f>'入力用紙'!F14</f>
        <v>0</v>
      </c>
      <c r="O11" s="300"/>
      <c r="P11" s="300"/>
      <c r="Q11" s="300"/>
      <c r="R11" s="300"/>
      <c r="S11" s="301"/>
      <c r="T11" s="304">
        <f>'入力用紙'!H14</f>
        <v>0</v>
      </c>
      <c r="U11" s="304"/>
      <c r="V11" s="319"/>
      <c r="W11" s="320">
        <f>'入力用紙'!J14</f>
        <v>0</v>
      </c>
      <c r="X11" s="304"/>
      <c r="Y11" s="304"/>
      <c r="Z11" s="304">
        <f>'入力用紙'!L14</f>
        <v>0</v>
      </c>
      <c r="AA11" s="304"/>
      <c r="AB11" s="321"/>
      <c r="AC11" s="303">
        <f>'入力用紙'!N14</f>
        <v>0</v>
      </c>
      <c r="AD11" s="304"/>
      <c r="AE11" s="304"/>
      <c r="AF11" s="302">
        <f>IF('入力用紙'!E14="","","01"&amp;入力用紙!#REF!&amp;入力用紙!#REF!&amp;入力用紙!#REF!&amp;'入力用紙'!P14&amp;入力用紙!#REF!&amp;入力用紙!#REF!&amp;入力用紙!#REF!&amp;入力用紙!#REF!&amp;入力用紙!#REF!&amp;入力用紙!#REF!)</f>
      </c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</row>
    <row r="12" spans="1:42" ht="31.5" customHeight="1">
      <c r="A12" s="5"/>
      <c r="B12" s="316"/>
      <c r="C12" s="317"/>
      <c r="D12" s="317"/>
      <c r="E12" s="317"/>
      <c r="F12" s="318"/>
      <c r="G12" s="331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3"/>
      <c r="T12" s="334"/>
      <c r="U12" s="308"/>
      <c r="V12" s="308"/>
      <c r="W12" s="335"/>
      <c r="X12" s="308"/>
      <c r="Y12" s="309"/>
      <c r="Z12" s="334"/>
      <c r="AA12" s="308"/>
      <c r="AB12" s="336"/>
      <c r="AC12" s="308"/>
      <c r="AD12" s="308"/>
      <c r="AE12" s="309"/>
      <c r="AF12" s="310"/>
      <c r="AG12" s="311"/>
      <c r="AH12" s="311"/>
      <c r="AI12" s="311"/>
      <c r="AJ12" s="311"/>
      <c r="AK12" s="311"/>
      <c r="AL12" s="311"/>
      <c r="AM12" s="311"/>
      <c r="AN12" s="311"/>
      <c r="AO12" s="311"/>
      <c r="AP12" s="312"/>
    </row>
    <row r="13" spans="1:42" ht="31.5" customHeight="1">
      <c r="A13" s="5"/>
      <c r="B13" s="313" t="s">
        <v>63</v>
      </c>
      <c r="C13" s="314"/>
      <c r="D13" s="314"/>
      <c r="E13" s="314"/>
      <c r="F13" s="315"/>
      <c r="G13" s="299">
        <f>'入力用紙'!E15</f>
        <v>0</v>
      </c>
      <c r="H13" s="300"/>
      <c r="I13" s="300"/>
      <c r="J13" s="300"/>
      <c r="K13" s="300"/>
      <c r="L13" s="300"/>
      <c r="M13" s="86"/>
      <c r="N13" s="300">
        <f>'入力用紙'!F15</f>
        <v>0</v>
      </c>
      <c r="O13" s="300"/>
      <c r="P13" s="300"/>
      <c r="Q13" s="300"/>
      <c r="R13" s="300"/>
      <c r="S13" s="301"/>
      <c r="T13" s="304">
        <f>'入力用紙'!H15</f>
        <v>0</v>
      </c>
      <c r="U13" s="304"/>
      <c r="V13" s="319"/>
      <c r="W13" s="320">
        <f>'入力用紙'!J15</f>
        <v>0</v>
      </c>
      <c r="X13" s="304"/>
      <c r="Y13" s="304"/>
      <c r="Z13" s="304">
        <f>'入力用紙'!L15</f>
        <v>0</v>
      </c>
      <c r="AA13" s="304"/>
      <c r="AB13" s="321"/>
      <c r="AC13" s="303">
        <f>'入力用紙'!N15</f>
        <v>0</v>
      </c>
      <c r="AD13" s="304"/>
      <c r="AE13" s="304"/>
      <c r="AF13" s="302">
        <f>IF('入力用紙'!E15="","","01"&amp;入力用紙!#REF!&amp;入力用紙!#REF!&amp;入力用紙!#REF!&amp;'入力用紙'!P15&amp;入力用紙!#REF!&amp;入力用紙!#REF!&amp;入力用紙!#REF!&amp;入力用紙!#REF!&amp;入力用紙!#REF!&amp;入力用紙!#REF!)</f>
      </c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</row>
    <row r="14" spans="1:42" ht="31.5" customHeight="1">
      <c r="A14" s="5"/>
      <c r="B14" s="313"/>
      <c r="C14" s="314"/>
      <c r="D14" s="314"/>
      <c r="E14" s="314"/>
      <c r="F14" s="315"/>
      <c r="G14" s="331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3"/>
      <c r="T14" s="334"/>
      <c r="U14" s="308"/>
      <c r="V14" s="308"/>
      <c r="W14" s="335"/>
      <c r="X14" s="308"/>
      <c r="Y14" s="309"/>
      <c r="Z14" s="334"/>
      <c r="AA14" s="308"/>
      <c r="AB14" s="336"/>
      <c r="AC14" s="308"/>
      <c r="AD14" s="308"/>
      <c r="AE14" s="309"/>
      <c r="AF14" s="310"/>
      <c r="AG14" s="311"/>
      <c r="AH14" s="311"/>
      <c r="AI14" s="311"/>
      <c r="AJ14" s="311"/>
      <c r="AK14" s="311"/>
      <c r="AL14" s="311"/>
      <c r="AM14" s="311"/>
      <c r="AN14" s="311"/>
      <c r="AO14" s="311"/>
      <c r="AP14" s="312"/>
    </row>
    <row r="15" spans="1:42" ht="31.5" customHeight="1">
      <c r="A15" s="5"/>
      <c r="B15" s="328" t="s">
        <v>64</v>
      </c>
      <c r="C15" s="329"/>
      <c r="D15" s="329"/>
      <c r="E15" s="329"/>
      <c r="F15" s="330"/>
      <c r="G15" s="299">
        <f>'入力用紙'!E16</f>
        <v>0</v>
      </c>
      <c r="H15" s="300"/>
      <c r="I15" s="300"/>
      <c r="J15" s="300"/>
      <c r="K15" s="300"/>
      <c r="L15" s="300"/>
      <c r="M15" s="86"/>
      <c r="N15" s="300">
        <f>'入力用紙'!F16</f>
        <v>0</v>
      </c>
      <c r="O15" s="300"/>
      <c r="P15" s="300"/>
      <c r="Q15" s="300"/>
      <c r="R15" s="300"/>
      <c r="S15" s="301"/>
      <c r="T15" s="304">
        <f>'入力用紙'!H16</f>
        <v>0</v>
      </c>
      <c r="U15" s="304"/>
      <c r="V15" s="319"/>
      <c r="W15" s="320">
        <f>'入力用紙'!J16</f>
        <v>0</v>
      </c>
      <c r="X15" s="304"/>
      <c r="Y15" s="304"/>
      <c r="Z15" s="304">
        <f>'入力用紙'!L16</f>
        <v>0</v>
      </c>
      <c r="AA15" s="304"/>
      <c r="AB15" s="321"/>
      <c r="AC15" s="303">
        <f>'入力用紙'!N16</f>
        <v>0</v>
      </c>
      <c r="AD15" s="304"/>
      <c r="AE15" s="304"/>
      <c r="AF15" s="302">
        <f>IF('入力用紙'!E16="","","01"&amp;入力用紙!#REF!&amp;入力用紙!#REF!&amp;入力用紙!#REF!&amp;'入力用紙'!P16&amp;入力用紙!#REF!&amp;入力用紙!#REF!&amp;入力用紙!#REF!&amp;入力用紙!#REF!&amp;入力用紙!#REF!&amp;入力用紙!#REF!)</f>
      </c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</row>
    <row r="16" spans="1:42" ht="31.5" customHeight="1">
      <c r="A16" s="5"/>
      <c r="B16" s="316"/>
      <c r="C16" s="317"/>
      <c r="D16" s="317"/>
      <c r="E16" s="317"/>
      <c r="F16" s="318"/>
      <c r="G16" s="331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3"/>
      <c r="T16" s="334"/>
      <c r="U16" s="308"/>
      <c r="V16" s="308"/>
      <c r="W16" s="335"/>
      <c r="X16" s="308"/>
      <c r="Y16" s="309"/>
      <c r="Z16" s="334"/>
      <c r="AA16" s="308"/>
      <c r="AB16" s="336"/>
      <c r="AC16" s="308"/>
      <c r="AD16" s="308"/>
      <c r="AE16" s="309"/>
      <c r="AF16" s="310"/>
      <c r="AG16" s="311"/>
      <c r="AH16" s="311"/>
      <c r="AI16" s="311"/>
      <c r="AJ16" s="311"/>
      <c r="AK16" s="311"/>
      <c r="AL16" s="311"/>
      <c r="AM16" s="311"/>
      <c r="AN16" s="311"/>
      <c r="AO16" s="311"/>
      <c r="AP16" s="312"/>
    </row>
    <row r="17" spans="1:42" ht="31.5" customHeight="1">
      <c r="A17" s="5"/>
      <c r="B17" s="328" t="s">
        <v>24</v>
      </c>
      <c r="C17" s="329"/>
      <c r="D17" s="329"/>
      <c r="E17" s="329"/>
      <c r="F17" s="330"/>
      <c r="G17" s="299">
        <f>'入力用紙'!E17</f>
        <v>0</v>
      </c>
      <c r="H17" s="300"/>
      <c r="I17" s="300"/>
      <c r="J17" s="300"/>
      <c r="K17" s="300"/>
      <c r="L17" s="300"/>
      <c r="M17" s="86"/>
      <c r="N17" s="300">
        <f>'入力用紙'!F17</f>
        <v>0</v>
      </c>
      <c r="O17" s="300"/>
      <c r="P17" s="300"/>
      <c r="Q17" s="300"/>
      <c r="R17" s="300"/>
      <c r="S17" s="301"/>
      <c r="T17" s="304">
        <f>'入力用紙'!H17</f>
        <v>0</v>
      </c>
      <c r="U17" s="304"/>
      <c r="V17" s="319"/>
      <c r="W17" s="320">
        <f>'入力用紙'!J17</f>
        <v>0</v>
      </c>
      <c r="X17" s="304"/>
      <c r="Y17" s="304"/>
      <c r="Z17" s="304">
        <f>'入力用紙'!L17</f>
        <v>0</v>
      </c>
      <c r="AA17" s="304"/>
      <c r="AB17" s="321"/>
      <c r="AC17" s="303">
        <f>'入力用紙'!N17</f>
        <v>0</v>
      </c>
      <c r="AD17" s="304"/>
      <c r="AE17" s="304"/>
      <c r="AF17" s="302">
        <f>IF('入力用紙'!E17="","","01"&amp;入力用紙!#REF!&amp;入力用紙!#REF!&amp;入力用紙!#REF!&amp;'入力用紙'!P17&amp;入力用紙!#REF!&amp;入力用紙!#REF!&amp;入力用紙!#REF!&amp;入力用紙!#REF!&amp;入力用紙!#REF!&amp;入力用紙!#REF!)</f>
      </c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</row>
    <row r="18" spans="1:42" ht="31.5" customHeight="1">
      <c r="A18" s="5"/>
      <c r="B18" s="316"/>
      <c r="C18" s="317"/>
      <c r="D18" s="317"/>
      <c r="E18" s="317"/>
      <c r="F18" s="318"/>
      <c r="G18" s="331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3"/>
      <c r="T18" s="334"/>
      <c r="U18" s="308"/>
      <c r="V18" s="308"/>
      <c r="W18" s="335"/>
      <c r="X18" s="308"/>
      <c r="Y18" s="309"/>
      <c r="Z18" s="334"/>
      <c r="AA18" s="308"/>
      <c r="AB18" s="336"/>
      <c r="AC18" s="308"/>
      <c r="AD18" s="308"/>
      <c r="AE18" s="309"/>
      <c r="AF18" s="310"/>
      <c r="AG18" s="311"/>
      <c r="AH18" s="311"/>
      <c r="AI18" s="311"/>
      <c r="AJ18" s="311"/>
      <c r="AK18" s="311"/>
      <c r="AL18" s="311"/>
      <c r="AM18" s="311"/>
      <c r="AN18" s="311"/>
      <c r="AO18" s="311"/>
      <c r="AP18" s="312"/>
    </row>
    <row r="19" spans="1:42" ht="31.5" customHeight="1">
      <c r="A19" s="5"/>
      <c r="B19" s="313" t="s">
        <v>24</v>
      </c>
      <c r="C19" s="314"/>
      <c r="D19" s="314"/>
      <c r="E19" s="314"/>
      <c r="F19" s="315"/>
      <c r="G19" s="299">
        <f>'入力用紙'!E18</f>
        <v>0</v>
      </c>
      <c r="H19" s="300"/>
      <c r="I19" s="300"/>
      <c r="J19" s="300"/>
      <c r="K19" s="300"/>
      <c r="L19" s="300"/>
      <c r="M19" s="86"/>
      <c r="N19" s="300">
        <f>'入力用紙'!F18</f>
        <v>0</v>
      </c>
      <c r="O19" s="300"/>
      <c r="P19" s="300"/>
      <c r="Q19" s="300"/>
      <c r="R19" s="300"/>
      <c r="S19" s="301"/>
      <c r="T19" s="304">
        <f>'入力用紙'!H18</f>
        <v>0</v>
      </c>
      <c r="U19" s="304"/>
      <c r="V19" s="319"/>
      <c r="W19" s="320">
        <f>'入力用紙'!J18</f>
        <v>0</v>
      </c>
      <c r="X19" s="304"/>
      <c r="Y19" s="304"/>
      <c r="Z19" s="304">
        <f>'入力用紙'!L18</f>
        <v>0</v>
      </c>
      <c r="AA19" s="304"/>
      <c r="AB19" s="321"/>
      <c r="AC19" s="303">
        <f>'入力用紙'!N18</f>
        <v>0</v>
      </c>
      <c r="AD19" s="304"/>
      <c r="AE19" s="304"/>
      <c r="AF19" s="302">
        <f>IF('入力用紙'!E18="","","01"&amp;入力用紙!#REF!&amp;入力用紙!#REF!&amp;入力用紙!#REF!&amp;'入力用紙'!P18&amp;入力用紙!#REF!&amp;入力用紙!#REF!&amp;入力用紙!#REF!&amp;入力用紙!#REF!&amp;入力用紙!#REF!&amp;入力用紙!#REF!)</f>
      </c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</row>
    <row r="20" spans="1:42" ht="31.5" customHeight="1">
      <c r="A20" s="5"/>
      <c r="B20" s="316"/>
      <c r="C20" s="317"/>
      <c r="D20" s="317"/>
      <c r="E20" s="317"/>
      <c r="F20" s="318"/>
      <c r="G20" s="322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4"/>
      <c r="T20" s="325"/>
      <c r="U20" s="294"/>
      <c r="V20" s="294"/>
      <c r="W20" s="326"/>
      <c r="X20" s="294"/>
      <c r="Y20" s="295"/>
      <c r="Z20" s="325"/>
      <c r="AA20" s="294"/>
      <c r="AB20" s="327"/>
      <c r="AC20" s="294"/>
      <c r="AD20" s="294"/>
      <c r="AE20" s="295"/>
      <c r="AF20" s="305"/>
      <c r="AG20" s="306"/>
      <c r="AH20" s="306"/>
      <c r="AI20" s="306"/>
      <c r="AJ20" s="306"/>
      <c r="AK20" s="306"/>
      <c r="AL20" s="306"/>
      <c r="AM20" s="306"/>
      <c r="AN20" s="306"/>
      <c r="AO20" s="306"/>
      <c r="AP20" s="307"/>
    </row>
    <row r="21" spans="1:42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20.25" customHeight="1">
      <c r="A22" s="5"/>
      <c r="B22" s="5"/>
      <c r="C22" s="5"/>
      <c r="D22" s="85" t="s">
        <v>66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27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23.25" customHeight="1">
      <c r="A24" s="5"/>
      <c r="B24" s="76" t="s">
        <v>37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ht="13.5" customHeight="1"/>
    <row r="26" spans="31:41" ht="13.5" customHeight="1">
      <c r="AE26" s="266" t="str">
        <f ca="1">IF('入力用紙'!$E$5="","平成27年　　月　　日",TODAY())</f>
        <v>平成27年　　月　　日</v>
      </c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</row>
    <row r="27" spans="31:41" ht="13.5" customHeight="1"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</row>
    <row r="28" spans="1:41" ht="18.75">
      <c r="A28" s="8" t="s">
        <v>67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31:41" ht="24" customHeight="1"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1:35" ht="15.75" customHeight="1">
      <c r="K30" s="267" t="s">
        <v>20</v>
      </c>
      <c r="L30" s="267"/>
      <c r="M30" s="267"/>
      <c r="N30" s="267"/>
      <c r="O30" s="267"/>
      <c r="P30" s="267"/>
      <c r="R30" s="268">
        <f>IF('入力用紙'!$E$5="","",'入力用紙'!$E$5&amp;"高等学校")</f>
      </c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</row>
    <row r="31" spans="11:35" ht="15.75" customHeight="1">
      <c r="K31" s="267"/>
      <c r="L31" s="267"/>
      <c r="M31" s="267"/>
      <c r="N31" s="267"/>
      <c r="O31" s="267"/>
      <c r="P31" s="267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</row>
    <row r="32" spans="11:35" ht="9.75" customHeight="1">
      <c r="K32" s="6"/>
      <c r="L32" s="6"/>
      <c r="M32" s="6"/>
      <c r="N32" s="6"/>
      <c r="O32" s="6"/>
      <c r="P32" s="6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1:35" ht="15.75" customHeight="1">
      <c r="K33" s="267" t="s">
        <v>27</v>
      </c>
      <c r="L33" s="267"/>
      <c r="M33" s="267"/>
      <c r="N33" s="267"/>
      <c r="O33" s="267"/>
      <c r="P33" s="267"/>
      <c r="R33" s="269">
        <f>IF('入力用紙'!$E$7="","",'入力用紙'!$E$7)</f>
      </c>
      <c r="S33" s="269"/>
      <c r="T33" s="269"/>
      <c r="U33" s="269"/>
      <c r="V33" s="269"/>
      <c r="W33" s="269"/>
      <c r="X33" s="269"/>
      <c r="Y33" s="61"/>
      <c r="Z33" s="269">
        <f>IF('入力用紙'!$F$7="","",'入力用紙'!$F$7)</f>
      </c>
      <c r="AA33" s="269"/>
      <c r="AB33" s="269"/>
      <c r="AC33" s="269"/>
      <c r="AD33" s="269"/>
      <c r="AE33" s="269"/>
      <c r="AF33" s="269"/>
      <c r="AG33" s="8"/>
      <c r="AH33" s="8"/>
      <c r="AI33" s="8"/>
    </row>
    <row r="34" spans="11:35" ht="15.75" customHeight="1">
      <c r="K34" s="267"/>
      <c r="L34" s="267"/>
      <c r="M34" s="267"/>
      <c r="N34" s="267"/>
      <c r="O34" s="267"/>
      <c r="P34" s="267"/>
      <c r="R34" s="269"/>
      <c r="S34" s="269"/>
      <c r="T34" s="269"/>
      <c r="U34" s="269"/>
      <c r="V34" s="269"/>
      <c r="W34" s="269"/>
      <c r="X34" s="269"/>
      <c r="Y34" s="61"/>
      <c r="Z34" s="269"/>
      <c r="AA34" s="269"/>
      <c r="AB34" s="269"/>
      <c r="AC34" s="269"/>
      <c r="AD34" s="269"/>
      <c r="AE34" s="269"/>
      <c r="AF34" s="269"/>
      <c r="AG34" s="8"/>
      <c r="AH34" s="8"/>
      <c r="AI34" s="10" t="s">
        <v>28</v>
      </c>
    </row>
  </sheetData>
  <sheetProtection formatCells="0"/>
  <protectedRanges>
    <protectedRange sqref="G8:AP8 G10:AP10 G12:AP12 G14:AP14 G16:AP16 G18:AP18 G20:AP20" name="範囲1"/>
  </protectedRanges>
  <mergeCells count="116">
    <mergeCell ref="Z6:AB6"/>
    <mergeCell ref="T8:V8"/>
    <mergeCell ref="R33:X34"/>
    <mergeCell ref="Z33:AF34"/>
    <mergeCell ref="A1:AP1"/>
    <mergeCell ref="A3:C3"/>
    <mergeCell ref="E3:R3"/>
    <mergeCell ref="X3:Z3"/>
    <mergeCell ref="G6:S6"/>
    <mergeCell ref="T6:V6"/>
    <mergeCell ref="W6:Y6"/>
    <mergeCell ref="AF9:AP9"/>
    <mergeCell ref="AC6:AE6"/>
    <mergeCell ref="AF6:AP6"/>
    <mergeCell ref="B7:F8"/>
    <mergeCell ref="T7:V7"/>
    <mergeCell ref="W7:Y7"/>
    <mergeCell ref="Z7:AB7"/>
    <mergeCell ref="AC7:AE7"/>
    <mergeCell ref="AF7:AP7"/>
    <mergeCell ref="G8:S8"/>
    <mergeCell ref="AF10:AP10"/>
    <mergeCell ref="W8:Y8"/>
    <mergeCell ref="Z8:AB8"/>
    <mergeCell ref="AC8:AE8"/>
    <mergeCell ref="AF8:AP8"/>
    <mergeCell ref="G10:S10"/>
    <mergeCell ref="T10:V10"/>
    <mergeCell ref="W10:Y10"/>
    <mergeCell ref="Z10:AB10"/>
    <mergeCell ref="B9:F10"/>
    <mergeCell ref="T9:V9"/>
    <mergeCell ref="W9:Y9"/>
    <mergeCell ref="Z9:AB9"/>
    <mergeCell ref="AC9:AE9"/>
    <mergeCell ref="B11:F12"/>
    <mergeCell ref="T11:V11"/>
    <mergeCell ref="W11:Y11"/>
    <mergeCell ref="Z11:AB11"/>
    <mergeCell ref="AC11:AE11"/>
    <mergeCell ref="AC10:AE10"/>
    <mergeCell ref="AF11:AP11"/>
    <mergeCell ref="G12:S12"/>
    <mergeCell ref="T12:V12"/>
    <mergeCell ref="W12:Y12"/>
    <mergeCell ref="Z12:AB12"/>
    <mergeCell ref="N9:S9"/>
    <mergeCell ref="AC12:AE12"/>
    <mergeCell ref="AF12:AP12"/>
    <mergeCell ref="G11:L11"/>
    <mergeCell ref="N11:S11"/>
    <mergeCell ref="AC14:AE14"/>
    <mergeCell ref="AF14:AP14"/>
    <mergeCell ref="G13:L13"/>
    <mergeCell ref="N13:S13"/>
    <mergeCell ref="AF13:AP13"/>
    <mergeCell ref="B13:F14"/>
    <mergeCell ref="T13:V13"/>
    <mergeCell ref="W13:Y13"/>
    <mergeCell ref="Z13:AB13"/>
    <mergeCell ref="AC13:AE13"/>
    <mergeCell ref="B15:F16"/>
    <mergeCell ref="T15:V15"/>
    <mergeCell ref="W15:Y15"/>
    <mergeCell ref="Z15:AB15"/>
    <mergeCell ref="AC15:AE15"/>
    <mergeCell ref="G14:S14"/>
    <mergeCell ref="T14:V14"/>
    <mergeCell ref="W14:Y14"/>
    <mergeCell ref="Z14:AB14"/>
    <mergeCell ref="AC17:AE17"/>
    <mergeCell ref="AF15:AP15"/>
    <mergeCell ref="G16:S16"/>
    <mergeCell ref="T16:V16"/>
    <mergeCell ref="W16:Y16"/>
    <mergeCell ref="Z16:AB16"/>
    <mergeCell ref="AC16:AE16"/>
    <mergeCell ref="AF16:AP16"/>
    <mergeCell ref="G15:L15"/>
    <mergeCell ref="N15:S15"/>
    <mergeCell ref="G17:L17"/>
    <mergeCell ref="N17:S17"/>
    <mergeCell ref="B17:F18"/>
    <mergeCell ref="T17:V17"/>
    <mergeCell ref="W17:Y17"/>
    <mergeCell ref="Z17:AB17"/>
    <mergeCell ref="G18:S18"/>
    <mergeCell ref="T18:V18"/>
    <mergeCell ref="W18:Y18"/>
    <mergeCell ref="Z18:AB18"/>
    <mergeCell ref="AC18:AE18"/>
    <mergeCell ref="AF18:AP18"/>
    <mergeCell ref="B19:F20"/>
    <mergeCell ref="T19:V19"/>
    <mergeCell ref="W19:Y19"/>
    <mergeCell ref="Z19:AB19"/>
    <mergeCell ref="G20:S20"/>
    <mergeCell ref="T20:V20"/>
    <mergeCell ref="W20:Y20"/>
    <mergeCell ref="Z20:AB20"/>
    <mergeCell ref="AC20:AE20"/>
    <mergeCell ref="AF20:AP20"/>
    <mergeCell ref="AE26:AO27"/>
    <mergeCell ref="K30:P31"/>
    <mergeCell ref="R30:AI31"/>
    <mergeCell ref="K33:P34"/>
    <mergeCell ref="AB3:AG3"/>
    <mergeCell ref="AI3:AN3"/>
    <mergeCell ref="G7:L7"/>
    <mergeCell ref="N7:S7"/>
    <mergeCell ref="G9:L9"/>
    <mergeCell ref="AF19:AP19"/>
    <mergeCell ref="G19:L19"/>
    <mergeCell ref="N19:S19"/>
    <mergeCell ref="AC19:AE19"/>
    <mergeCell ref="AF17:AP17"/>
  </mergeCells>
  <conditionalFormatting sqref="R33:AF34 H8:S8 AB3:AN3 N7 G7:G9 N9 T7:V9 Z7:AP20 G10:V20">
    <cfRule type="cellIs" priority="51" dxfId="30" operator="equal" stopIfTrue="1">
      <formula>0</formula>
    </cfRule>
  </conditionalFormatting>
  <conditionalFormatting sqref="W7:Y20">
    <cfRule type="cellIs" priority="49" dxfId="30" operator="equal" stopIfTrue="1">
      <formula>"無し"</formula>
    </cfRule>
    <cfRule type="cellIs" priority="50" dxfId="3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92D050"/>
  </sheetPr>
  <dimension ref="A1:M6"/>
  <sheetViews>
    <sheetView view="pageBreakPreview" zoomScale="60" zoomScalePageLayoutView="0" workbookViewId="0" topLeftCell="E1">
      <selection activeCell="P6" sqref="P6"/>
    </sheetView>
  </sheetViews>
  <sheetFormatPr defaultColWidth="9.00390625" defaultRowHeight="13.5"/>
  <cols>
    <col min="1" max="1" width="26.00390625" style="0" customWidth="1"/>
    <col min="2" max="2" width="3.75390625" style="0" customWidth="1"/>
    <col min="3" max="4" width="26.00390625" style="0" customWidth="1"/>
    <col min="5" max="5" width="3.75390625" style="0" customWidth="1"/>
    <col min="6" max="7" width="26.00390625" style="0" customWidth="1"/>
    <col min="8" max="8" width="3.75390625" style="0" customWidth="1"/>
    <col min="9" max="10" width="26.00390625" style="0" customWidth="1"/>
    <col min="11" max="11" width="3.75390625" style="0" customWidth="1"/>
    <col min="12" max="13" width="26.00390625" style="0" customWidth="1"/>
  </cols>
  <sheetData>
    <row r="1" spans="1:13" ht="14.25" customHeight="1">
      <c r="A1" s="341">
        <f>'入力用紙'!$J$5</f>
        <v>0</v>
      </c>
      <c r="B1" s="153"/>
      <c r="C1" s="69" t="str">
        <f>'入力用紙'!$J$5&amp;"　　"</f>
        <v>　　</v>
      </c>
      <c r="D1" s="69" t="str">
        <f>'入力用紙'!$J$5&amp;"　　"</f>
        <v>　　</v>
      </c>
      <c r="E1" s="153"/>
      <c r="F1" s="69" t="str">
        <f>'入力用紙'!$J$5&amp;"　　"</f>
        <v>　　</v>
      </c>
      <c r="G1" s="69" t="str">
        <f>'入力用紙'!$J$5&amp;"　　"</f>
        <v>　　</v>
      </c>
      <c r="H1" s="153"/>
      <c r="I1" s="69" t="str">
        <f>'入力用紙'!$J$5&amp;"　　"</f>
        <v>　　</v>
      </c>
      <c r="J1" s="69" t="str">
        <f>'入力用紙'!$J$5&amp;"　　"</f>
        <v>　　</v>
      </c>
      <c r="K1" s="153"/>
      <c r="L1" s="69" t="str">
        <f>'入力用紙'!$J$5&amp;"　　"</f>
        <v>　　</v>
      </c>
      <c r="M1" s="69"/>
    </row>
    <row r="2" spans="1:13" ht="206.25" customHeight="1">
      <c r="A2" s="341"/>
      <c r="B2" s="153"/>
      <c r="C2" s="147">
        <f>IF('入力用紙'!$E$12="","",'入力用紙'!$E$12)</f>
      </c>
      <c r="D2" s="147">
        <f>IF('入力用紙'!$E$13="","",'入力用紙'!$E$13)</f>
      </c>
      <c r="E2" s="153"/>
      <c r="F2" s="147">
        <f>IF('入力用紙'!$E$14="","",'入力用紙'!$E$14)</f>
      </c>
      <c r="G2" s="147">
        <f>IF('入力用紙'!$E$15="","",'入力用紙'!$E$15)</f>
      </c>
      <c r="H2" s="153"/>
      <c r="I2" s="147">
        <f>IF('入力用紙'!$E$16="","",'入力用紙'!$E$16)</f>
      </c>
      <c r="J2" s="147">
        <f>IF('入力用紙'!$E$17="","",'入力用紙'!$E$17)</f>
      </c>
      <c r="K2" s="153"/>
      <c r="L2" s="147">
        <f>IF('入力用紙'!$E$18="","",'入力用紙'!$E$18)</f>
      </c>
      <c r="M2" s="147"/>
    </row>
    <row r="3" spans="1:12" ht="14.25" customHeight="1">
      <c r="A3" s="191" t="s">
        <v>123</v>
      </c>
      <c r="C3" s="191">
        <f>IF(C2="","","男子５人制")</f>
      </c>
      <c r="D3" s="191">
        <f>IF(D2="","","男子５人制")</f>
      </c>
      <c r="F3" s="191">
        <f>IF(F2="","","男子５人制")</f>
      </c>
      <c r="G3" s="191">
        <f>IF(G2="","","男子５人制")</f>
      </c>
      <c r="I3" s="191">
        <f>IF(I2="","","男子５人制")</f>
      </c>
      <c r="J3" s="191">
        <f>IF(J2="","","男子５人制")</f>
      </c>
      <c r="L3" s="191">
        <f>IF(L2="","","男子５人制")</f>
      </c>
    </row>
    <row r="4" spans="10:12" ht="206.25" customHeight="1">
      <c r="J4" s="147"/>
      <c r="L4" s="147"/>
    </row>
    <row r="5" spans="10:12" ht="14.25" customHeight="1">
      <c r="J5" s="69"/>
      <c r="L5" s="69"/>
    </row>
    <row r="6" spans="10:12" ht="206.25" customHeight="1">
      <c r="J6" s="147"/>
      <c r="L6" s="147"/>
    </row>
  </sheetData>
  <sheetProtection/>
  <mergeCells count="1">
    <mergeCell ref="A1:A2"/>
  </mergeCells>
  <printOptions horizontalCentered="1" vertic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2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tabColor rgb="FF92D050"/>
  </sheetPr>
  <dimension ref="A1:J3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3.5"/>
  <cols>
    <col min="1" max="1" width="26.00390625" style="0" customWidth="1"/>
    <col min="2" max="2" width="3.75390625" style="0" customWidth="1"/>
    <col min="3" max="4" width="26.00390625" style="0" customWidth="1"/>
    <col min="5" max="5" width="3.75390625" style="0" customWidth="1"/>
    <col min="6" max="7" width="26.00390625" style="0" customWidth="1"/>
    <col min="8" max="8" width="3.75390625" style="0" customWidth="1"/>
    <col min="9" max="10" width="26.00390625" style="0" customWidth="1"/>
  </cols>
  <sheetData>
    <row r="1" spans="1:10" ht="14.25" customHeight="1">
      <c r="A1" s="341">
        <f>'入力用紙'!$J$5</f>
        <v>0</v>
      </c>
      <c r="B1" s="153"/>
      <c r="C1" s="69" t="str">
        <f>'入力用紙'!$J$5&amp;"　　"</f>
        <v>　　</v>
      </c>
      <c r="D1" s="69" t="str">
        <f>'入力用紙'!$J$5&amp;"　　"</f>
        <v>　　</v>
      </c>
      <c r="E1" s="153"/>
      <c r="F1" s="69" t="str">
        <f>'入力用紙'!$J$5&amp;"　　"</f>
        <v>　　</v>
      </c>
      <c r="G1" s="69" t="str">
        <f>'入力用紙'!$J$5&amp;"　　"</f>
        <v>　　</v>
      </c>
      <c r="H1" s="153"/>
      <c r="I1" s="69"/>
      <c r="J1" s="69"/>
    </row>
    <row r="2" spans="1:10" ht="206.25" customHeight="1">
      <c r="A2" s="341"/>
      <c r="B2" s="153"/>
      <c r="C2" s="147">
        <f>IF('入力用紙'!$E$24="","",'入力用紙'!$E$24)</f>
      </c>
      <c r="D2" s="147">
        <f>IF('入力用紙'!$E$25="","",'入力用紙'!$E$25)</f>
      </c>
      <c r="E2" s="153"/>
      <c r="F2" s="147">
        <f>IF('入力用紙'!$E$26="","",'入力用紙'!$E$26)</f>
      </c>
      <c r="G2" s="147">
        <f>IF('入力用紙'!$E$27="","",'入力用紙'!$E$27)</f>
      </c>
      <c r="H2" s="153"/>
      <c r="I2" s="147"/>
      <c r="J2" s="147"/>
    </row>
    <row r="3" spans="1:9" ht="14.25" customHeight="1">
      <c r="A3" s="191" t="s">
        <v>124</v>
      </c>
      <c r="C3" s="191">
        <f>IF(C2="","","男子３人制")</f>
      </c>
      <c r="D3" s="191">
        <f>IF(D2="","","男子３人制")</f>
      </c>
      <c r="F3" s="191">
        <f>IF(F2="","","男子３人制")</f>
      </c>
      <c r="G3" s="191">
        <f>IF(G2="","","男子３人制")</f>
      </c>
      <c r="I3" s="191">
        <f>IF(I2="","","男子３人制")</f>
      </c>
    </row>
    <row r="4" ht="206.25" customHeight="1"/>
    <row r="5" ht="14.25" customHeight="1"/>
    <row r="6" ht="206.25" customHeight="1"/>
  </sheetData>
  <sheetProtection/>
  <mergeCells count="1">
    <mergeCell ref="A1:A2"/>
  </mergeCells>
  <printOptions horizontalCentered="1" vertic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2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rgb="FF92D050"/>
  </sheetPr>
  <dimension ref="A1:J3"/>
  <sheetViews>
    <sheetView view="pageBreakPreview" zoomScale="60" zoomScalePageLayoutView="0" workbookViewId="0" topLeftCell="A1">
      <selection activeCell="D4" sqref="D4"/>
    </sheetView>
  </sheetViews>
  <sheetFormatPr defaultColWidth="9.00390625" defaultRowHeight="13.5"/>
  <cols>
    <col min="1" max="1" width="26.00390625" style="0" customWidth="1"/>
    <col min="2" max="2" width="3.75390625" style="0" customWidth="1"/>
    <col min="3" max="4" width="26.00390625" style="0" customWidth="1"/>
    <col min="5" max="5" width="3.75390625" style="0" customWidth="1"/>
    <col min="6" max="7" width="26.00390625" style="0" customWidth="1"/>
    <col min="8" max="8" width="3.75390625" style="0" customWidth="1"/>
    <col min="9" max="10" width="26.00390625" style="0" customWidth="1"/>
  </cols>
  <sheetData>
    <row r="1" spans="1:10" ht="14.25" customHeight="1">
      <c r="A1" s="341">
        <f>'入力用紙'!$J$5</f>
        <v>0</v>
      </c>
      <c r="B1" s="153"/>
      <c r="C1" s="69" t="str">
        <f>'入力用紙'!$J$5&amp;"　　"</f>
        <v>　　</v>
      </c>
      <c r="D1" s="69" t="str">
        <f>'入力用紙'!$J$5&amp;"　　"</f>
        <v>　　</v>
      </c>
      <c r="E1" s="153"/>
      <c r="F1" s="69" t="str">
        <f>'入力用紙'!$J$5&amp;"　　"</f>
        <v>　　</v>
      </c>
      <c r="G1" s="69" t="str">
        <f>'入力用紙'!$J$5&amp;"　　"</f>
        <v>　　</v>
      </c>
      <c r="H1" s="153"/>
      <c r="I1" s="69" t="str">
        <f>'入力用紙'!$J$5&amp;"　　"</f>
        <v>　　</v>
      </c>
      <c r="J1" s="69"/>
    </row>
    <row r="2" spans="1:10" ht="206.25" customHeight="1">
      <c r="A2" s="341"/>
      <c r="B2" s="153"/>
      <c r="C2" s="147">
        <f>IF('入力用紙'!$V$12="","",'入力用紙'!$V$12)</f>
      </c>
      <c r="D2" s="147">
        <f>IF('入力用紙'!$V$13="","",'入力用紙'!$V$13)</f>
      </c>
      <c r="E2" s="153"/>
      <c r="F2" s="147">
        <f>IF('入力用紙'!$V$14="","",'入力用紙'!$V$14)</f>
      </c>
      <c r="G2" s="147">
        <f>IF('入力用紙'!$V$15="","",'入力用紙'!$V$15)</f>
      </c>
      <c r="H2" s="153"/>
      <c r="I2" s="147">
        <f>IF('入力用紙'!$V$16="","",'入力用紙'!$V$16)</f>
      </c>
      <c r="J2" s="147"/>
    </row>
    <row r="3" spans="1:9" ht="14.25" customHeight="1">
      <c r="A3" s="191" t="s">
        <v>125</v>
      </c>
      <c r="C3" s="191">
        <f>IF(C2="","","女子団体"&amp;"　　")</f>
      </c>
      <c r="D3" s="191">
        <f>IF(D2="","","女子団体"&amp;"　　")</f>
      </c>
      <c r="F3" s="191">
        <f>IF(F2="","","女子団体"&amp;"　　")</f>
      </c>
      <c r="G3" s="191">
        <f>IF(G2="","","女子団体"&amp;"　　")</f>
      </c>
      <c r="I3" s="191">
        <f>IF(I2="","","女子団体"&amp;"　　")</f>
      </c>
    </row>
    <row r="4" ht="206.25" customHeight="1"/>
    <row r="5" ht="14.25" customHeight="1"/>
    <row r="6" ht="206.25" customHeight="1"/>
  </sheetData>
  <sheetProtection/>
  <mergeCells count="1">
    <mergeCell ref="A1:A2"/>
  </mergeCells>
  <printOptions horizontalCentered="1" vertic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2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A1:AS34"/>
  <sheetViews>
    <sheetView zoomScalePageLayoutView="0" workbookViewId="0" topLeftCell="A1">
      <selection activeCell="AU8" sqref="AU8"/>
    </sheetView>
  </sheetViews>
  <sheetFormatPr defaultColWidth="9.00390625" defaultRowHeight="13.5"/>
  <cols>
    <col min="1" max="45" width="2.25390625" style="2" customWidth="1"/>
    <col min="46" max="16384" width="9.00390625" style="2" customWidth="1"/>
  </cols>
  <sheetData>
    <row r="1" spans="1:45" ht="42" customHeight="1">
      <c r="A1" s="285" t="str">
        <f>'入力用紙'!E2&amp;"　"&amp;'入力用紙'!F2&amp;"申込書（男子団体戦５人制）"</f>
        <v>令和6年度　第46回札幌支部高等学校柔道春季大会申込書（男子団体戦５人制）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8"/>
      <c r="AR1" s="8"/>
      <c r="AS1" s="8"/>
    </row>
    <row r="2" ht="22.5" customHeight="1"/>
    <row r="3" spans="1:40" ht="31.5" customHeight="1">
      <c r="A3" s="286" t="s">
        <v>20</v>
      </c>
      <c r="B3" s="286"/>
      <c r="C3" s="286"/>
      <c r="E3" s="345">
        <f>IF('入力用紙'!$E$5="","",'入力用紙'!$E$5)</f>
      </c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7"/>
      <c r="X3" s="286" t="s">
        <v>21</v>
      </c>
      <c r="Y3" s="286"/>
      <c r="Z3" s="286"/>
      <c r="AB3" s="290">
        <f>'入力用紙'!$E$8</f>
        <v>0</v>
      </c>
      <c r="AC3" s="291"/>
      <c r="AD3" s="291"/>
      <c r="AE3" s="291"/>
      <c r="AF3" s="291"/>
      <c r="AG3" s="291"/>
      <c r="AH3" s="60"/>
      <c r="AI3" s="291">
        <f>'入力用紙'!$F$8</f>
        <v>0</v>
      </c>
      <c r="AJ3" s="291"/>
      <c r="AK3" s="291"/>
      <c r="AL3" s="291"/>
      <c r="AM3" s="291"/>
      <c r="AN3" s="292"/>
    </row>
    <row r="4" ht="12.75" customHeight="1"/>
    <row r="5" spans="1:42" ht="12.75" customHeight="1">
      <c r="A5" s="5"/>
      <c r="B5" s="5"/>
      <c r="C5" s="5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45" customHeight="1">
      <c r="A6" s="5"/>
      <c r="B6" s="5"/>
      <c r="C6" s="5"/>
      <c r="D6" s="5"/>
      <c r="E6" s="5"/>
      <c r="F6" s="4"/>
      <c r="G6" s="338" t="s">
        <v>65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40"/>
      <c r="T6" s="276" t="s">
        <v>9</v>
      </c>
      <c r="U6" s="277"/>
      <c r="V6" s="279"/>
      <c r="W6" s="277" t="s">
        <v>10</v>
      </c>
      <c r="X6" s="277"/>
      <c r="Y6" s="278"/>
      <c r="Z6" s="276" t="s">
        <v>5</v>
      </c>
      <c r="AA6" s="277"/>
      <c r="AB6" s="279"/>
      <c r="AC6" s="277" t="s">
        <v>6</v>
      </c>
      <c r="AD6" s="277"/>
      <c r="AE6" s="278"/>
      <c r="AF6" s="274" t="s">
        <v>119</v>
      </c>
      <c r="AG6" s="274"/>
      <c r="AH6" s="274"/>
      <c r="AI6" s="274"/>
      <c r="AJ6" s="274"/>
      <c r="AK6" s="274"/>
      <c r="AL6" s="274"/>
      <c r="AM6" s="274"/>
      <c r="AN6" s="274"/>
      <c r="AO6" s="274"/>
      <c r="AP6" s="275"/>
    </row>
    <row r="7" spans="1:42" ht="31.5" customHeight="1">
      <c r="A7" s="5"/>
      <c r="B7" s="328" t="s">
        <v>23</v>
      </c>
      <c r="C7" s="329"/>
      <c r="D7" s="329"/>
      <c r="E7" s="329"/>
      <c r="F7" s="330"/>
      <c r="G7" s="299">
        <f>'入力用紙'!E12</f>
        <v>0</v>
      </c>
      <c r="H7" s="300"/>
      <c r="I7" s="300"/>
      <c r="J7" s="300"/>
      <c r="K7" s="300"/>
      <c r="L7" s="300"/>
      <c r="M7" s="86"/>
      <c r="N7" s="300">
        <f>'入力用紙'!F12</f>
        <v>0</v>
      </c>
      <c r="O7" s="300"/>
      <c r="P7" s="300"/>
      <c r="Q7" s="300"/>
      <c r="R7" s="300"/>
      <c r="S7" s="301"/>
      <c r="T7" s="304">
        <f>'入力用紙'!H12</f>
        <v>0</v>
      </c>
      <c r="U7" s="304"/>
      <c r="V7" s="319"/>
      <c r="W7" s="320">
        <f>'入力用紙'!J12</f>
        <v>0</v>
      </c>
      <c r="X7" s="304"/>
      <c r="Y7" s="304"/>
      <c r="Z7" s="304">
        <f>'入力用紙'!L12</f>
        <v>0</v>
      </c>
      <c r="AA7" s="304"/>
      <c r="AB7" s="321"/>
      <c r="AC7" s="303">
        <f>'入力用紙'!N12</f>
        <v>0</v>
      </c>
      <c r="AD7" s="304"/>
      <c r="AE7" s="304"/>
      <c r="AF7" s="302">
        <f>'入力用紙'!P12</f>
        <v>0</v>
      </c>
      <c r="AG7" s="302"/>
      <c r="AH7" s="302"/>
      <c r="AI7" s="302"/>
      <c r="AJ7" s="302"/>
      <c r="AK7" s="302"/>
      <c r="AL7" s="302"/>
      <c r="AM7" s="302"/>
      <c r="AN7" s="302"/>
      <c r="AO7" s="302"/>
      <c r="AP7" s="302"/>
    </row>
    <row r="8" spans="1:42" ht="31.5" customHeight="1">
      <c r="A8" s="5"/>
      <c r="B8" s="316"/>
      <c r="C8" s="317"/>
      <c r="D8" s="317"/>
      <c r="E8" s="317"/>
      <c r="F8" s="318"/>
      <c r="G8" s="331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3"/>
      <c r="T8" s="334"/>
      <c r="U8" s="308"/>
      <c r="V8" s="308"/>
      <c r="W8" s="335"/>
      <c r="X8" s="308"/>
      <c r="Y8" s="309"/>
      <c r="Z8" s="334"/>
      <c r="AA8" s="308"/>
      <c r="AB8" s="336"/>
      <c r="AC8" s="308"/>
      <c r="AD8" s="308"/>
      <c r="AE8" s="309"/>
      <c r="AF8" s="310"/>
      <c r="AG8" s="311"/>
      <c r="AH8" s="311"/>
      <c r="AI8" s="311"/>
      <c r="AJ8" s="311"/>
      <c r="AK8" s="311"/>
      <c r="AL8" s="311"/>
      <c r="AM8" s="311"/>
      <c r="AN8" s="311"/>
      <c r="AO8" s="311"/>
      <c r="AP8" s="312"/>
    </row>
    <row r="9" spans="1:42" ht="31.5" customHeight="1">
      <c r="A9" s="5"/>
      <c r="B9" s="328" t="s">
        <v>61</v>
      </c>
      <c r="C9" s="329"/>
      <c r="D9" s="329"/>
      <c r="E9" s="329"/>
      <c r="F9" s="330"/>
      <c r="G9" s="299">
        <f>'入力用紙'!E13</f>
        <v>0</v>
      </c>
      <c r="H9" s="300"/>
      <c r="I9" s="300"/>
      <c r="J9" s="300"/>
      <c r="K9" s="300"/>
      <c r="L9" s="300"/>
      <c r="M9" s="86"/>
      <c r="N9" s="300">
        <f>'入力用紙'!F13</f>
        <v>0</v>
      </c>
      <c r="O9" s="300"/>
      <c r="P9" s="300"/>
      <c r="Q9" s="300"/>
      <c r="R9" s="300"/>
      <c r="S9" s="301"/>
      <c r="T9" s="304">
        <f>'入力用紙'!H13</f>
        <v>0</v>
      </c>
      <c r="U9" s="304"/>
      <c r="V9" s="319"/>
      <c r="W9" s="320">
        <f>'入力用紙'!J13</f>
        <v>0</v>
      </c>
      <c r="X9" s="304"/>
      <c r="Y9" s="304"/>
      <c r="Z9" s="304">
        <f>'入力用紙'!L13</f>
        <v>0</v>
      </c>
      <c r="AA9" s="304"/>
      <c r="AB9" s="321"/>
      <c r="AC9" s="303">
        <f>'入力用紙'!N13</f>
        <v>0</v>
      </c>
      <c r="AD9" s="304"/>
      <c r="AE9" s="304"/>
      <c r="AF9" s="302">
        <f>'入力用紙'!P13</f>
        <v>0</v>
      </c>
      <c r="AG9" s="302"/>
      <c r="AH9" s="302"/>
      <c r="AI9" s="302"/>
      <c r="AJ9" s="302"/>
      <c r="AK9" s="302"/>
      <c r="AL9" s="302"/>
      <c r="AM9" s="302"/>
      <c r="AN9" s="302"/>
      <c r="AO9" s="302"/>
      <c r="AP9" s="302"/>
    </row>
    <row r="10" spans="1:42" ht="31.5" customHeight="1">
      <c r="A10" s="5"/>
      <c r="B10" s="316"/>
      <c r="C10" s="317"/>
      <c r="D10" s="317"/>
      <c r="E10" s="317"/>
      <c r="F10" s="318"/>
      <c r="G10" s="331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3"/>
      <c r="T10" s="334"/>
      <c r="U10" s="308"/>
      <c r="V10" s="308"/>
      <c r="W10" s="335"/>
      <c r="X10" s="308"/>
      <c r="Y10" s="309"/>
      <c r="Z10" s="334"/>
      <c r="AA10" s="308"/>
      <c r="AB10" s="336"/>
      <c r="AC10" s="308"/>
      <c r="AD10" s="308"/>
      <c r="AE10" s="309"/>
      <c r="AF10" s="310"/>
      <c r="AG10" s="311"/>
      <c r="AH10" s="311"/>
      <c r="AI10" s="311"/>
      <c r="AJ10" s="311"/>
      <c r="AK10" s="311"/>
      <c r="AL10" s="311"/>
      <c r="AM10" s="311"/>
      <c r="AN10" s="311"/>
      <c r="AO10" s="311"/>
      <c r="AP10" s="312"/>
    </row>
    <row r="11" spans="1:42" ht="31.5" customHeight="1">
      <c r="A11" s="5"/>
      <c r="B11" s="328" t="s">
        <v>62</v>
      </c>
      <c r="C11" s="329"/>
      <c r="D11" s="329"/>
      <c r="E11" s="329"/>
      <c r="F11" s="330"/>
      <c r="G11" s="299">
        <f>'入力用紙'!E14</f>
        <v>0</v>
      </c>
      <c r="H11" s="300"/>
      <c r="I11" s="300"/>
      <c r="J11" s="300"/>
      <c r="K11" s="300"/>
      <c r="L11" s="300"/>
      <c r="M11" s="86"/>
      <c r="N11" s="300">
        <f>'入力用紙'!F14</f>
        <v>0</v>
      </c>
      <c r="O11" s="300"/>
      <c r="P11" s="300"/>
      <c r="Q11" s="300"/>
      <c r="R11" s="300"/>
      <c r="S11" s="301"/>
      <c r="T11" s="304">
        <f>'入力用紙'!H14</f>
        <v>0</v>
      </c>
      <c r="U11" s="304"/>
      <c r="V11" s="319"/>
      <c r="W11" s="320">
        <f>'入力用紙'!J14</f>
        <v>0</v>
      </c>
      <c r="X11" s="304"/>
      <c r="Y11" s="304"/>
      <c r="Z11" s="304">
        <f>'入力用紙'!L14</f>
        <v>0</v>
      </c>
      <c r="AA11" s="304"/>
      <c r="AB11" s="321"/>
      <c r="AC11" s="303">
        <f>'入力用紙'!N14</f>
        <v>0</v>
      </c>
      <c r="AD11" s="304"/>
      <c r="AE11" s="304"/>
      <c r="AF11" s="302">
        <f>'入力用紙'!P14</f>
        <v>0</v>
      </c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</row>
    <row r="12" spans="1:42" ht="31.5" customHeight="1">
      <c r="A12" s="5"/>
      <c r="B12" s="316"/>
      <c r="C12" s="317"/>
      <c r="D12" s="317"/>
      <c r="E12" s="317"/>
      <c r="F12" s="318"/>
      <c r="G12" s="331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3"/>
      <c r="T12" s="334"/>
      <c r="U12" s="308"/>
      <c r="V12" s="308"/>
      <c r="W12" s="335"/>
      <c r="X12" s="308"/>
      <c r="Y12" s="309"/>
      <c r="Z12" s="334"/>
      <c r="AA12" s="308"/>
      <c r="AB12" s="336"/>
      <c r="AC12" s="308"/>
      <c r="AD12" s="308"/>
      <c r="AE12" s="309"/>
      <c r="AF12" s="310"/>
      <c r="AG12" s="311"/>
      <c r="AH12" s="311"/>
      <c r="AI12" s="311"/>
      <c r="AJ12" s="311"/>
      <c r="AK12" s="311"/>
      <c r="AL12" s="311"/>
      <c r="AM12" s="311"/>
      <c r="AN12" s="311"/>
      <c r="AO12" s="311"/>
      <c r="AP12" s="312"/>
    </row>
    <row r="13" spans="1:42" ht="31.5" customHeight="1">
      <c r="A13" s="5"/>
      <c r="B13" s="313" t="s">
        <v>63</v>
      </c>
      <c r="C13" s="314"/>
      <c r="D13" s="314"/>
      <c r="E13" s="314"/>
      <c r="F13" s="315"/>
      <c r="G13" s="299">
        <f>'入力用紙'!E15</f>
        <v>0</v>
      </c>
      <c r="H13" s="300"/>
      <c r="I13" s="300"/>
      <c r="J13" s="300"/>
      <c r="K13" s="300"/>
      <c r="L13" s="300"/>
      <c r="M13" s="86"/>
      <c r="N13" s="300">
        <f>'入力用紙'!F15</f>
        <v>0</v>
      </c>
      <c r="O13" s="300"/>
      <c r="P13" s="300"/>
      <c r="Q13" s="300"/>
      <c r="R13" s="300"/>
      <c r="S13" s="301"/>
      <c r="T13" s="304">
        <f>'入力用紙'!H15</f>
        <v>0</v>
      </c>
      <c r="U13" s="304"/>
      <c r="V13" s="319"/>
      <c r="W13" s="320">
        <f>'入力用紙'!J15</f>
        <v>0</v>
      </c>
      <c r="X13" s="304"/>
      <c r="Y13" s="304"/>
      <c r="Z13" s="304">
        <f>'入力用紙'!L15</f>
        <v>0</v>
      </c>
      <c r="AA13" s="304"/>
      <c r="AB13" s="321"/>
      <c r="AC13" s="303">
        <f>'入力用紙'!N15</f>
        <v>0</v>
      </c>
      <c r="AD13" s="304"/>
      <c r="AE13" s="304"/>
      <c r="AF13" s="302">
        <f>'入力用紙'!P15</f>
        <v>0</v>
      </c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</row>
    <row r="14" spans="1:42" ht="31.5" customHeight="1">
      <c r="A14" s="5"/>
      <c r="B14" s="313"/>
      <c r="C14" s="314"/>
      <c r="D14" s="314"/>
      <c r="E14" s="314"/>
      <c r="F14" s="315"/>
      <c r="G14" s="331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3"/>
      <c r="T14" s="334"/>
      <c r="U14" s="308"/>
      <c r="V14" s="308"/>
      <c r="W14" s="335"/>
      <c r="X14" s="308"/>
      <c r="Y14" s="309"/>
      <c r="Z14" s="334"/>
      <c r="AA14" s="308"/>
      <c r="AB14" s="336"/>
      <c r="AC14" s="308"/>
      <c r="AD14" s="308"/>
      <c r="AE14" s="309"/>
      <c r="AF14" s="310"/>
      <c r="AG14" s="311"/>
      <c r="AH14" s="311"/>
      <c r="AI14" s="311"/>
      <c r="AJ14" s="311"/>
      <c r="AK14" s="311"/>
      <c r="AL14" s="311"/>
      <c r="AM14" s="311"/>
      <c r="AN14" s="311"/>
      <c r="AO14" s="311"/>
      <c r="AP14" s="312"/>
    </row>
    <row r="15" spans="1:42" ht="31.5" customHeight="1">
      <c r="A15" s="5"/>
      <c r="B15" s="328" t="s">
        <v>64</v>
      </c>
      <c r="C15" s="329"/>
      <c r="D15" s="329"/>
      <c r="E15" s="329"/>
      <c r="F15" s="330"/>
      <c r="G15" s="299">
        <f>'入力用紙'!E16</f>
        <v>0</v>
      </c>
      <c r="H15" s="300"/>
      <c r="I15" s="300"/>
      <c r="J15" s="300"/>
      <c r="K15" s="300"/>
      <c r="L15" s="300"/>
      <c r="M15" s="86"/>
      <c r="N15" s="300">
        <f>'入力用紙'!F16</f>
        <v>0</v>
      </c>
      <c r="O15" s="300"/>
      <c r="P15" s="300"/>
      <c r="Q15" s="300"/>
      <c r="R15" s="300"/>
      <c r="S15" s="301"/>
      <c r="T15" s="304">
        <f>'入力用紙'!H16</f>
        <v>0</v>
      </c>
      <c r="U15" s="304"/>
      <c r="V15" s="319"/>
      <c r="W15" s="320">
        <f>'入力用紙'!J16</f>
        <v>0</v>
      </c>
      <c r="X15" s="304"/>
      <c r="Y15" s="304"/>
      <c r="Z15" s="304">
        <f>'入力用紙'!L16</f>
        <v>0</v>
      </c>
      <c r="AA15" s="304"/>
      <c r="AB15" s="321"/>
      <c r="AC15" s="303">
        <f>'入力用紙'!N16</f>
        <v>0</v>
      </c>
      <c r="AD15" s="304"/>
      <c r="AE15" s="304"/>
      <c r="AF15" s="302">
        <f>'入力用紙'!P16</f>
        <v>0</v>
      </c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</row>
    <row r="16" spans="1:42" ht="31.5" customHeight="1">
      <c r="A16" s="5"/>
      <c r="B16" s="316"/>
      <c r="C16" s="317"/>
      <c r="D16" s="317"/>
      <c r="E16" s="317"/>
      <c r="F16" s="318"/>
      <c r="G16" s="331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3"/>
      <c r="T16" s="334"/>
      <c r="U16" s="308"/>
      <c r="V16" s="308"/>
      <c r="W16" s="335"/>
      <c r="X16" s="308"/>
      <c r="Y16" s="309"/>
      <c r="Z16" s="334"/>
      <c r="AA16" s="308"/>
      <c r="AB16" s="336"/>
      <c r="AC16" s="308"/>
      <c r="AD16" s="308"/>
      <c r="AE16" s="309"/>
      <c r="AF16" s="310"/>
      <c r="AG16" s="311"/>
      <c r="AH16" s="311"/>
      <c r="AI16" s="311"/>
      <c r="AJ16" s="311"/>
      <c r="AK16" s="311"/>
      <c r="AL16" s="311"/>
      <c r="AM16" s="311"/>
      <c r="AN16" s="311"/>
      <c r="AO16" s="311"/>
      <c r="AP16" s="312"/>
    </row>
    <row r="17" spans="1:42" ht="31.5" customHeight="1">
      <c r="A17" s="5"/>
      <c r="B17" s="328" t="s">
        <v>24</v>
      </c>
      <c r="C17" s="329"/>
      <c r="D17" s="329"/>
      <c r="E17" s="329"/>
      <c r="F17" s="330"/>
      <c r="G17" s="299">
        <f>'入力用紙'!E17</f>
        <v>0</v>
      </c>
      <c r="H17" s="300"/>
      <c r="I17" s="300"/>
      <c r="J17" s="300"/>
      <c r="K17" s="300"/>
      <c r="L17" s="300"/>
      <c r="M17" s="86"/>
      <c r="N17" s="300">
        <f>'入力用紙'!F17</f>
        <v>0</v>
      </c>
      <c r="O17" s="300"/>
      <c r="P17" s="300"/>
      <c r="Q17" s="300"/>
      <c r="R17" s="300"/>
      <c r="S17" s="301"/>
      <c r="T17" s="304">
        <f>'入力用紙'!H17</f>
        <v>0</v>
      </c>
      <c r="U17" s="304"/>
      <c r="V17" s="319"/>
      <c r="W17" s="320">
        <f>'入力用紙'!J17</f>
        <v>0</v>
      </c>
      <c r="X17" s="304"/>
      <c r="Y17" s="304"/>
      <c r="Z17" s="304">
        <f>'入力用紙'!L17</f>
        <v>0</v>
      </c>
      <c r="AA17" s="304"/>
      <c r="AB17" s="321"/>
      <c r="AC17" s="303">
        <f>'入力用紙'!N17</f>
        <v>0</v>
      </c>
      <c r="AD17" s="304"/>
      <c r="AE17" s="304"/>
      <c r="AF17" s="302">
        <f>'入力用紙'!P17</f>
        <v>0</v>
      </c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</row>
    <row r="18" spans="1:42" ht="31.5" customHeight="1">
      <c r="A18" s="5"/>
      <c r="B18" s="316"/>
      <c r="C18" s="317"/>
      <c r="D18" s="317"/>
      <c r="E18" s="317"/>
      <c r="F18" s="318"/>
      <c r="G18" s="331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3"/>
      <c r="T18" s="334"/>
      <c r="U18" s="308"/>
      <c r="V18" s="308"/>
      <c r="W18" s="335"/>
      <c r="X18" s="308"/>
      <c r="Y18" s="309"/>
      <c r="Z18" s="334"/>
      <c r="AA18" s="308"/>
      <c r="AB18" s="336"/>
      <c r="AC18" s="308"/>
      <c r="AD18" s="308"/>
      <c r="AE18" s="309"/>
      <c r="AF18" s="310"/>
      <c r="AG18" s="311"/>
      <c r="AH18" s="311"/>
      <c r="AI18" s="311"/>
      <c r="AJ18" s="311"/>
      <c r="AK18" s="311"/>
      <c r="AL18" s="311"/>
      <c r="AM18" s="311"/>
      <c r="AN18" s="311"/>
      <c r="AO18" s="311"/>
      <c r="AP18" s="312"/>
    </row>
    <row r="19" spans="1:42" ht="31.5" customHeight="1">
      <c r="A19" s="5"/>
      <c r="B19" s="313" t="s">
        <v>24</v>
      </c>
      <c r="C19" s="314"/>
      <c r="D19" s="314"/>
      <c r="E19" s="314"/>
      <c r="F19" s="315"/>
      <c r="G19" s="299">
        <f>'入力用紙'!E18</f>
        <v>0</v>
      </c>
      <c r="H19" s="300"/>
      <c r="I19" s="300"/>
      <c r="J19" s="300"/>
      <c r="K19" s="300"/>
      <c r="L19" s="300"/>
      <c r="M19" s="86"/>
      <c r="N19" s="300">
        <f>'入力用紙'!F18</f>
        <v>0</v>
      </c>
      <c r="O19" s="300"/>
      <c r="P19" s="300"/>
      <c r="Q19" s="300"/>
      <c r="R19" s="300"/>
      <c r="S19" s="301"/>
      <c r="T19" s="304">
        <f>'入力用紙'!H18</f>
        <v>0</v>
      </c>
      <c r="U19" s="304"/>
      <c r="V19" s="319"/>
      <c r="W19" s="320">
        <f>'入力用紙'!J18</f>
        <v>0</v>
      </c>
      <c r="X19" s="304"/>
      <c r="Y19" s="304"/>
      <c r="Z19" s="304">
        <f>'入力用紙'!L18</f>
        <v>0</v>
      </c>
      <c r="AA19" s="304"/>
      <c r="AB19" s="321"/>
      <c r="AC19" s="303">
        <f>'入力用紙'!N18</f>
        <v>0</v>
      </c>
      <c r="AD19" s="304"/>
      <c r="AE19" s="304"/>
      <c r="AF19" s="302">
        <f>'入力用紙'!P18</f>
        <v>0</v>
      </c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</row>
    <row r="20" spans="1:42" ht="31.5" customHeight="1">
      <c r="A20" s="5"/>
      <c r="B20" s="316"/>
      <c r="C20" s="317"/>
      <c r="D20" s="317"/>
      <c r="E20" s="317"/>
      <c r="F20" s="318"/>
      <c r="G20" s="322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4"/>
      <c r="T20" s="325"/>
      <c r="U20" s="294"/>
      <c r="V20" s="294"/>
      <c r="W20" s="326"/>
      <c r="X20" s="294"/>
      <c r="Y20" s="295"/>
      <c r="Z20" s="325"/>
      <c r="AA20" s="294"/>
      <c r="AB20" s="327"/>
      <c r="AC20" s="294"/>
      <c r="AD20" s="294"/>
      <c r="AE20" s="295"/>
      <c r="AF20" s="342"/>
      <c r="AG20" s="343"/>
      <c r="AH20" s="343"/>
      <c r="AI20" s="343"/>
      <c r="AJ20" s="343"/>
      <c r="AK20" s="343"/>
      <c r="AL20" s="343"/>
      <c r="AM20" s="343"/>
      <c r="AN20" s="343"/>
      <c r="AO20" s="343"/>
      <c r="AP20" s="344"/>
    </row>
    <row r="21" spans="1:42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20.25" customHeight="1">
      <c r="A22" s="5"/>
      <c r="B22" s="5"/>
      <c r="C22" s="5"/>
      <c r="D22" s="85" t="s">
        <v>66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27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23.25" customHeight="1">
      <c r="A24" s="5"/>
      <c r="B24" s="76" t="s">
        <v>37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ht="13.5" customHeight="1"/>
    <row r="26" spans="20:41" ht="13.5" customHeight="1">
      <c r="T26" s="348">
        <f>IF('入力用紙'!$E$5="","",'入力用紙'!$AL$7)</f>
      </c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</row>
    <row r="27" spans="20:41" ht="13.5" customHeight="1"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</row>
    <row r="28" spans="1:41" ht="18.75">
      <c r="A28" s="8" t="s">
        <v>67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31:41" ht="24" customHeight="1"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1:35" ht="15.75" customHeight="1">
      <c r="K30" s="267" t="s">
        <v>20</v>
      </c>
      <c r="L30" s="267"/>
      <c r="M30" s="267"/>
      <c r="N30" s="267"/>
      <c r="O30" s="267"/>
      <c r="P30" s="267"/>
      <c r="R30" s="268">
        <f>IF('入力用紙'!$E$5="","",'入力用紙'!$E$5)</f>
      </c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</row>
    <row r="31" spans="11:35" ht="15.75" customHeight="1">
      <c r="K31" s="267"/>
      <c r="L31" s="267"/>
      <c r="M31" s="267"/>
      <c r="N31" s="267"/>
      <c r="O31" s="267"/>
      <c r="P31" s="267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</row>
    <row r="32" spans="11:35" ht="9.75" customHeight="1">
      <c r="K32" s="6"/>
      <c r="L32" s="6"/>
      <c r="M32" s="6"/>
      <c r="N32" s="6"/>
      <c r="O32" s="6"/>
      <c r="P32" s="6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1:35" ht="15.75" customHeight="1">
      <c r="K33" s="267" t="s">
        <v>27</v>
      </c>
      <c r="L33" s="267"/>
      <c r="M33" s="267"/>
      <c r="N33" s="267"/>
      <c r="O33" s="267"/>
      <c r="P33" s="267"/>
      <c r="R33" s="269">
        <f>IF('入力用紙'!$E$7="","",'入力用紙'!$E$7)</f>
      </c>
      <c r="S33" s="269"/>
      <c r="T33" s="269"/>
      <c r="U33" s="269"/>
      <c r="V33" s="269"/>
      <c r="W33" s="269"/>
      <c r="X33" s="269"/>
      <c r="Y33" s="61"/>
      <c r="Z33" s="269">
        <f>IF('入力用紙'!$F$7="","",'入力用紙'!$F$7)</f>
      </c>
      <c r="AA33" s="269"/>
      <c r="AB33" s="269"/>
      <c r="AC33" s="269"/>
      <c r="AD33" s="269"/>
      <c r="AE33" s="269"/>
      <c r="AF33" s="269"/>
      <c r="AG33" s="8"/>
      <c r="AH33" s="8"/>
      <c r="AI33" s="8"/>
    </row>
    <row r="34" spans="11:35" ht="15.75" customHeight="1">
      <c r="K34" s="267"/>
      <c r="L34" s="267"/>
      <c r="M34" s="267"/>
      <c r="N34" s="267"/>
      <c r="O34" s="267"/>
      <c r="P34" s="267"/>
      <c r="R34" s="269"/>
      <c r="S34" s="269"/>
      <c r="T34" s="269"/>
      <c r="U34" s="269"/>
      <c r="V34" s="269"/>
      <c r="W34" s="269"/>
      <c r="X34" s="269"/>
      <c r="Y34" s="61"/>
      <c r="Z34" s="269"/>
      <c r="AA34" s="269"/>
      <c r="AB34" s="269"/>
      <c r="AC34" s="269"/>
      <c r="AD34" s="269"/>
      <c r="AE34" s="269"/>
      <c r="AF34" s="269"/>
      <c r="AG34" s="8"/>
      <c r="AH34" s="8"/>
      <c r="AI34" s="10" t="s">
        <v>28</v>
      </c>
    </row>
  </sheetData>
  <sheetProtection formatCells="0"/>
  <protectedRanges>
    <protectedRange sqref="G8:AP8 G10:AP10 G12:AP12 G16:AP16 G20:AP20 G14:AP14 G18:AP18" name="範囲1"/>
  </protectedRanges>
  <mergeCells count="116">
    <mergeCell ref="T26:AO27"/>
    <mergeCell ref="Z6:AB6"/>
    <mergeCell ref="T8:V8"/>
    <mergeCell ref="R33:X34"/>
    <mergeCell ref="Z33:AF34"/>
    <mergeCell ref="AF9:AP9"/>
    <mergeCell ref="T7:V7"/>
    <mergeCell ref="W7:Y7"/>
    <mergeCell ref="AF7:AP7"/>
    <mergeCell ref="G8:S8"/>
    <mergeCell ref="A1:AP1"/>
    <mergeCell ref="A3:C3"/>
    <mergeCell ref="X3:Z3"/>
    <mergeCell ref="G6:S6"/>
    <mergeCell ref="T6:V6"/>
    <mergeCell ref="W6:Y6"/>
    <mergeCell ref="AC6:AE6"/>
    <mergeCell ref="AF6:AP6"/>
    <mergeCell ref="E3:T3"/>
    <mergeCell ref="AF10:AP10"/>
    <mergeCell ref="W8:Y8"/>
    <mergeCell ref="Z8:AB8"/>
    <mergeCell ref="AC8:AE8"/>
    <mergeCell ref="AF8:AP8"/>
    <mergeCell ref="G10:S10"/>
    <mergeCell ref="T9:V9"/>
    <mergeCell ref="W9:Y9"/>
    <mergeCell ref="Z9:AB9"/>
    <mergeCell ref="T10:V10"/>
    <mergeCell ref="Z7:AB7"/>
    <mergeCell ref="AC7:AE7"/>
    <mergeCell ref="B7:F8"/>
    <mergeCell ref="AC9:AE9"/>
    <mergeCell ref="B11:F12"/>
    <mergeCell ref="T11:V11"/>
    <mergeCell ref="W11:Y11"/>
    <mergeCell ref="Z11:AB11"/>
    <mergeCell ref="AC11:AE11"/>
    <mergeCell ref="AC10:AE10"/>
    <mergeCell ref="W10:Y10"/>
    <mergeCell ref="Z10:AB10"/>
    <mergeCell ref="B9:F10"/>
    <mergeCell ref="AF11:AP11"/>
    <mergeCell ref="G12:S12"/>
    <mergeCell ref="T12:V12"/>
    <mergeCell ref="W12:Y12"/>
    <mergeCell ref="Z12:AB12"/>
    <mergeCell ref="N9:S9"/>
    <mergeCell ref="AC12:AE12"/>
    <mergeCell ref="AF12:AP12"/>
    <mergeCell ref="G11:L11"/>
    <mergeCell ref="N11:S11"/>
    <mergeCell ref="AF14:AP14"/>
    <mergeCell ref="G13:L13"/>
    <mergeCell ref="N13:S13"/>
    <mergeCell ref="AF13:AP13"/>
    <mergeCell ref="G14:S14"/>
    <mergeCell ref="T14:V14"/>
    <mergeCell ref="W14:Y14"/>
    <mergeCell ref="B13:F14"/>
    <mergeCell ref="T13:V13"/>
    <mergeCell ref="W13:Y13"/>
    <mergeCell ref="Z13:AB13"/>
    <mergeCell ref="AC13:AE13"/>
    <mergeCell ref="B15:F16"/>
    <mergeCell ref="T15:V15"/>
    <mergeCell ref="W15:Y15"/>
    <mergeCell ref="Z15:AB15"/>
    <mergeCell ref="AC15:AE15"/>
    <mergeCell ref="Z14:AB14"/>
    <mergeCell ref="AC14:AE14"/>
    <mergeCell ref="AF15:AP15"/>
    <mergeCell ref="G16:S16"/>
    <mergeCell ref="T16:V16"/>
    <mergeCell ref="W16:Y16"/>
    <mergeCell ref="Z16:AB16"/>
    <mergeCell ref="AC16:AE16"/>
    <mergeCell ref="AF16:AP16"/>
    <mergeCell ref="G15:L15"/>
    <mergeCell ref="N15:S15"/>
    <mergeCell ref="B17:F18"/>
    <mergeCell ref="T17:V17"/>
    <mergeCell ref="W17:Y17"/>
    <mergeCell ref="Z17:AB17"/>
    <mergeCell ref="G18:S18"/>
    <mergeCell ref="T18:V18"/>
    <mergeCell ref="W18:Y18"/>
    <mergeCell ref="Z18:AB18"/>
    <mergeCell ref="B19:F20"/>
    <mergeCell ref="T19:V19"/>
    <mergeCell ref="W19:Y19"/>
    <mergeCell ref="Z19:AB19"/>
    <mergeCell ref="G20:S20"/>
    <mergeCell ref="T20:V20"/>
    <mergeCell ref="W20:Y20"/>
    <mergeCell ref="Z20:AB20"/>
    <mergeCell ref="K30:P31"/>
    <mergeCell ref="R30:AI31"/>
    <mergeCell ref="K33:P34"/>
    <mergeCell ref="AB3:AG3"/>
    <mergeCell ref="AI3:AN3"/>
    <mergeCell ref="G7:L7"/>
    <mergeCell ref="N7:S7"/>
    <mergeCell ref="G9:L9"/>
    <mergeCell ref="AC18:AE18"/>
    <mergeCell ref="AF18:AP18"/>
    <mergeCell ref="AF19:AP19"/>
    <mergeCell ref="G19:L19"/>
    <mergeCell ref="N19:S19"/>
    <mergeCell ref="AC19:AE19"/>
    <mergeCell ref="AF17:AP17"/>
    <mergeCell ref="AC20:AE20"/>
    <mergeCell ref="AF20:AP20"/>
    <mergeCell ref="G17:L17"/>
    <mergeCell ref="N17:S17"/>
    <mergeCell ref="AC17:AE17"/>
  </mergeCells>
  <conditionalFormatting sqref="R33:AF34 H8:S8 AB3:AN3 N7 G7:G9 N9 T7:V9 G10:V20 Z7:AP20">
    <cfRule type="cellIs" priority="4" dxfId="30" operator="equal" stopIfTrue="1">
      <formula>0</formula>
    </cfRule>
  </conditionalFormatting>
  <conditionalFormatting sqref="W7:Y20">
    <cfRule type="cellIs" priority="2" dxfId="30" operator="equal" stopIfTrue="1">
      <formula>"無し"</formula>
    </cfRule>
    <cfRule type="cellIs" priority="3" dxfId="30" operator="equal" stopIfTrue="1">
      <formula>0</formula>
    </cfRule>
  </conditionalFormatting>
  <conditionalFormatting sqref="T26">
    <cfRule type="cellIs" priority="1" dxfId="3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FF00"/>
  </sheetPr>
  <dimension ref="A1:AS28"/>
  <sheetViews>
    <sheetView zoomScalePageLayoutView="0" workbookViewId="0" topLeftCell="A1">
      <selection activeCell="A1" sqref="A1:AP1"/>
    </sheetView>
  </sheetViews>
  <sheetFormatPr defaultColWidth="9.00390625" defaultRowHeight="13.5"/>
  <cols>
    <col min="1" max="45" width="2.25390625" style="2" customWidth="1"/>
    <col min="46" max="16384" width="9.00390625" style="2" customWidth="1"/>
  </cols>
  <sheetData>
    <row r="1" spans="1:45" ht="42" customHeight="1">
      <c r="A1" s="285" t="str">
        <f>'入力用紙'!E2&amp;"　"&amp;'入力用紙'!F2&amp;"申込書（男子団体戦３人制）"</f>
        <v>令和6年度　第46回札幌支部高等学校柔道春季大会申込書（男子団体戦３人制）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8"/>
      <c r="AR1" s="8"/>
      <c r="AS1" s="8"/>
    </row>
    <row r="2" ht="22.5" customHeight="1"/>
    <row r="3" spans="1:40" ht="31.5" customHeight="1">
      <c r="A3" s="286" t="s">
        <v>20</v>
      </c>
      <c r="B3" s="286"/>
      <c r="C3" s="286"/>
      <c r="E3" s="345">
        <f>IF('入力用紙'!$E$5="","",'入力用紙'!$E$5)</f>
      </c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7"/>
      <c r="X3" s="286" t="s">
        <v>21</v>
      </c>
      <c r="Y3" s="286"/>
      <c r="Z3" s="286"/>
      <c r="AB3" s="290">
        <f>'入力用紙'!$E$8</f>
        <v>0</v>
      </c>
      <c r="AC3" s="291"/>
      <c r="AD3" s="291"/>
      <c r="AE3" s="291"/>
      <c r="AF3" s="291"/>
      <c r="AG3" s="291"/>
      <c r="AH3" s="60"/>
      <c r="AI3" s="291">
        <f>'入力用紙'!$F$8</f>
        <v>0</v>
      </c>
      <c r="AJ3" s="291"/>
      <c r="AK3" s="291"/>
      <c r="AL3" s="291"/>
      <c r="AM3" s="291"/>
      <c r="AN3" s="292"/>
    </row>
    <row r="4" ht="12.75" customHeight="1"/>
    <row r="5" spans="1:42" ht="48.75" customHeight="1">
      <c r="A5" s="5"/>
      <c r="B5" s="5"/>
      <c r="C5" s="5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45" customHeight="1">
      <c r="A6" s="5"/>
      <c r="B6" s="5"/>
      <c r="C6" s="5"/>
      <c r="D6" s="5"/>
      <c r="E6" s="5"/>
      <c r="F6" s="4"/>
      <c r="G6" s="338" t="s">
        <v>65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40"/>
      <c r="T6" s="276" t="s">
        <v>9</v>
      </c>
      <c r="U6" s="277"/>
      <c r="V6" s="279"/>
      <c r="W6" s="277" t="s">
        <v>10</v>
      </c>
      <c r="X6" s="277"/>
      <c r="Y6" s="278"/>
      <c r="Z6" s="276" t="s">
        <v>5</v>
      </c>
      <c r="AA6" s="277"/>
      <c r="AB6" s="279"/>
      <c r="AC6" s="277" t="s">
        <v>6</v>
      </c>
      <c r="AD6" s="277"/>
      <c r="AE6" s="278"/>
      <c r="AF6" s="274" t="s">
        <v>119</v>
      </c>
      <c r="AG6" s="274"/>
      <c r="AH6" s="274"/>
      <c r="AI6" s="274"/>
      <c r="AJ6" s="274"/>
      <c r="AK6" s="274"/>
      <c r="AL6" s="274"/>
      <c r="AM6" s="274"/>
      <c r="AN6" s="274"/>
      <c r="AO6" s="274"/>
      <c r="AP6" s="275"/>
    </row>
    <row r="7" spans="1:42" ht="31.5" customHeight="1">
      <c r="A7" s="5"/>
      <c r="B7" s="328" t="s">
        <v>23</v>
      </c>
      <c r="C7" s="329"/>
      <c r="D7" s="329"/>
      <c r="E7" s="329"/>
      <c r="F7" s="330"/>
      <c r="G7" s="299">
        <f>'入力用紙'!E24</f>
        <v>0</v>
      </c>
      <c r="H7" s="300"/>
      <c r="I7" s="300"/>
      <c r="J7" s="300"/>
      <c r="K7" s="300"/>
      <c r="L7" s="300"/>
      <c r="M7" s="86"/>
      <c r="N7" s="300">
        <f>'入力用紙'!F24</f>
        <v>0</v>
      </c>
      <c r="O7" s="300"/>
      <c r="P7" s="300"/>
      <c r="Q7" s="300"/>
      <c r="R7" s="300"/>
      <c r="S7" s="301"/>
      <c r="T7" s="304">
        <f>'入力用紙'!H24</f>
        <v>0</v>
      </c>
      <c r="U7" s="304"/>
      <c r="V7" s="319"/>
      <c r="W7" s="320">
        <f>'入力用紙'!J24</f>
        <v>0</v>
      </c>
      <c r="X7" s="304"/>
      <c r="Y7" s="304"/>
      <c r="Z7" s="304">
        <f>'入力用紙'!L24</f>
        <v>0</v>
      </c>
      <c r="AA7" s="304"/>
      <c r="AB7" s="321"/>
      <c r="AC7" s="303">
        <f>'入力用紙'!N24</f>
        <v>0</v>
      </c>
      <c r="AD7" s="304"/>
      <c r="AE7" s="304"/>
      <c r="AF7" s="302">
        <f>'入力用紙'!P24</f>
        <v>0</v>
      </c>
      <c r="AG7" s="302"/>
      <c r="AH7" s="302"/>
      <c r="AI7" s="302"/>
      <c r="AJ7" s="302"/>
      <c r="AK7" s="302"/>
      <c r="AL7" s="302"/>
      <c r="AM7" s="302"/>
      <c r="AN7" s="302"/>
      <c r="AO7" s="302"/>
      <c r="AP7" s="302"/>
    </row>
    <row r="8" spans="1:42" ht="31.5" customHeight="1">
      <c r="A8" s="5"/>
      <c r="B8" s="316"/>
      <c r="C8" s="317"/>
      <c r="D8" s="317"/>
      <c r="E8" s="317"/>
      <c r="F8" s="318"/>
      <c r="G8" s="331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3"/>
      <c r="T8" s="334"/>
      <c r="U8" s="308"/>
      <c r="V8" s="308"/>
      <c r="W8" s="335"/>
      <c r="X8" s="308"/>
      <c r="Y8" s="309"/>
      <c r="Z8" s="334"/>
      <c r="AA8" s="308"/>
      <c r="AB8" s="336"/>
      <c r="AC8" s="308"/>
      <c r="AD8" s="308"/>
      <c r="AE8" s="309"/>
      <c r="AF8" s="310"/>
      <c r="AG8" s="311"/>
      <c r="AH8" s="311"/>
      <c r="AI8" s="311"/>
      <c r="AJ8" s="311"/>
      <c r="AK8" s="311"/>
      <c r="AL8" s="311"/>
      <c r="AM8" s="311"/>
      <c r="AN8" s="311"/>
      <c r="AO8" s="311"/>
      <c r="AP8" s="312"/>
    </row>
    <row r="9" spans="1:42" ht="31.5" customHeight="1">
      <c r="A9" s="5"/>
      <c r="B9" s="328" t="s">
        <v>62</v>
      </c>
      <c r="C9" s="329"/>
      <c r="D9" s="329"/>
      <c r="E9" s="329"/>
      <c r="F9" s="330"/>
      <c r="G9" s="299">
        <f>'入力用紙'!E25</f>
        <v>0</v>
      </c>
      <c r="H9" s="300"/>
      <c r="I9" s="300"/>
      <c r="J9" s="300"/>
      <c r="K9" s="300"/>
      <c r="L9" s="300"/>
      <c r="M9" s="86"/>
      <c r="N9" s="300">
        <f>'入力用紙'!F25</f>
        <v>0</v>
      </c>
      <c r="O9" s="300"/>
      <c r="P9" s="300"/>
      <c r="Q9" s="300"/>
      <c r="R9" s="300"/>
      <c r="S9" s="301"/>
      <c r="T9" s="304">
        <f>'入力用紙'!H25</f>
        <v>0</v>
      </c>
      <c r="U9" s="304"/>
      <c r="V9" s="319"/>
      <c r="W9" s="320">
        <f>'入力用紙'!J25</f>
        <v>0</v>
      </c>
      <c r="X9" s="304"/>
      <c r="Y9" s="304"/>
      <c r="Z9" s="304">
        <f>'入力用紙'!L25</f>
        <v>0</v>
      </c>
      <c r="AA9" s="304"/>
      <c r="AB9" s="321"/>
      <c r="AC9" s="303">
        <f>'入力用紙'!N25</f>
        <v>0</v>
      </c>
      <c r="AD9" s="304"/>
      <c r="AE9" s="304"/>
      <c r="AF9" s="302">
        <f>'入力用紙'!P25</f>
        <v>0</v>
      </c>
      <c r="AG9" s="302"/>
      <c r="AH9" s="302"/>
      <c r="AI9" s="302"/>
      <c r="AJ9" s="302"/>
      <c r="AK9" s="302"/>
      <c r="AL9" s="302"/>
      <c r="AM9" s="302"/>
      <c r="AN9" s="302"/>
      <c r="AO9" s="302"/>
      <c r="AP9" s="302"/>
    </row>
    <row r="10" spans="1:42" ht="31.5" customHeight="1">
      <c r="A10" s="5"/>
      <c r="B10" s="316"/>
      <c r="C10" s="317"/>
      <c r="D10" s="317"/>
      <c r="E10" s="317"/>
      <c r="F10" s="318"/>
      <c r="G10" s="331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3"/>
      <c r="T10" s="334"/>
      <c r="U10" s="308"/>
      <c r="V10" s="308"/>
      <c r="W10" s="335"/>
      <c r="X10" s="308"/>
      <c r="Y10" s="309"/>
      <c r="Z10" s="334"/>
      <c r="AA10" s="308"/>
      <c r="AB10" s="336"/>
      <c r="AC10" s="308"/>
      <c r="AD10" s="308"/>
      <c r="AE10" s="309"/>
      <c r="AF10" s="310"/>
      <c r="AG10" s="311"/>
      <c r="AH10" s="311"/>
      <c r="AI10" s="311"/>
      <c r="AJ10" s="311"/>
      <c r="AK10" s="311"/>
      <c r="AL10" s="311"/>
      <c r="AM10" s="311"/>
      <c r="AN10" s="311"/>
      <c r="AO10" s="311"/>
      <c r="AP10" s="312"/>
    </row>
    <row r="11" spans="1:42" ht="31.5" customHeight="1">
      <c r="A11" s="5"/>
      <c r="B11" s="328" t="s">
        <v>64</v>
      </c>
      <c r="C11" s="329"/>
      <c r="D11" s="329"/>
      <c r="E11" s="329"/>
      <c r="F11" s="330"/>
      <c r="G11" s="299">
        <f>'入力用紙'!E26</f>
        <v>0</v>
      </c>
      <c r="H11" s="300"/>
      <c r="I11" s="300"/>
      <c r="J11" s="300"/>
      <c r="K11" s="300"/>
      <c r="L11" s="300"/>
      <c r="M11" s="86"/>
      <c r="N11" s="300">
        <f>'入力用紙'!F26</f>
        <v>0</v>
      </c>
      <c r="O11" s="300"/>
      <c r="P11" s="300"/>
      <c r="Q11" s="300"/>
      <c r="R11" s="300"/>
      <c r="S11" s="301"/>
      <c r="T11" s="304">
        <f>'入力用紙'!H26</f>
        <v>0</v>
      </c>
      <c r="U11" s="304"/>
      <c r="V11" s="319"/>
      <c r="W11" s="320">
        <f>'入力用紙'!J26</f>
        <v>0</v>
      </c>
      <c r="X11" s="304"/>
      <c r="Y11" s="304"/>
      <c r="Z11" s="304">
        <f>'入力用紙'!L26</f>
        <v>0</v>
      </c>
      <c r="AA11" s="304"/>
      <c r="AB11" s="321"/>
      <c r="AC11" s="303">
        <f>'入力用紙'!N26</f>
        <v>0</v>
      </c>
      <c r="AD11" s="304"/>
      <c r="AE11" s="304"/>
      <c r="AF11" s="302">
        <f>'入力用紙'!P26</f>
        <v>0</v>
      </c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</row>
    <row r="12" spans="1:42" ht="31.5" customHeight="1">
      <c r="A12" s="5"/>
      <c r="B12" s="316"/>
      <c r="C12" s="317"/>
      <c r="D12" s="317"/>
      <c r="E12" s="317"/>
      <c r="F12" s="318"/>
      <c r="G12" s="331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3"/>
      <c r="T12" s="334"/>
      <c r="U12" s="308"/>
      <c r="V12" s="308"/>
      <c r="W12" s="335"/>
      <c r="X12" s="308"/>
      <c r="Y12" s="309"/>
      <c r="Z12" s="334"/>
      <c r="AA12" s="308"/>
      <c r="AB12" s="336"/>
      <c r="AC12" s="308"/>
      <c r="AD12" s="308"/>
      <c r="AE12" s="309"/>
      <c r="AF12" s="310"/>
      <c r="AG12" s="311"/>
      <c r="AH12" s="311"/>
      <c r="AI12" s="311"/>
      <c r="AJ12" s="311"/>
      <c r="AK12" s="311"/>
      <c r="AL12" s="311"/>
      <c r="AM12" s="311"/>
      <c r="AN12" s="311"/>
      <c r="AO12" s="311"/>
      <c r="AP12" s="312"/>
    </row>
    <row r="13" spans="1:42" ht="31.5" customHeight="1">
      <c r="A13" s="5"/>
      <c r="B13" s="313" t="s">
        <v>24</v>
      </c>
      <c r="C13" s="314"/>
      <c r="D13" s="314"/>
      <c r="E13" s="314"/>
      <c r="F13" s="315"/>
      <c r="G13" s="299">
        <f>'入力用紙'!E27</f>
        <v>0</v>
      </c>
      <c r="H13" s="300"/>
      <c r="I13" s="300"/>
      <c r="J13" s="300"/>
      <c r="K13" s="300"/>
      <c r="L13" s="300"/>
      <c r="M13" s="86"/>
      <c r="N13" s="300">
        <f>'入力用紙'!F27</f>
        <v>0</v>
      </c>
      <c r="O13" s="300"/>
      <c r="P13" s="300"/>
      <c r="Q13" s="300"/>
      <c r="R13" s="300"/>
      <c r="S13" s="301"/>
      <c r="T13" s="304">
        <f>'入力用紙'!H27</f>
        <v>0</v>
      </c>
      <c r="U13" s="304"/>
      <c r="V13" s="319"/>
      <c r="W13" s="320">
        <f>'入力用紙'!J27</f>
        <v>0</v>
      </c>
      <c r="X13" s="304"/>
      <c r="Y13" s="304"/>
      <c r="Z13" s="304">
        <f>'入力用紙'!L27</f>
        <v>0</v>
      </c>
      <c r="AA13" s="304"/>
      <c r="AB13" s="321"/>
      <c r="AC13" s="303">
        <f>'入力用紙'!N27</f>
        <v>0</v>
      </c>
      <c r="AD13" s="304"/>
      <c r="AE13" s="304"/>
      <c r="AF13" s="302">
        <f>'入力用紙'!P27</f>
        <v>0</v>
      </c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</row>
    <row r="14" spans="1:42" ht="31.5" customHeight="1">
      <c r="A14" s="5"/>
      <c r="B14" s="316"/>
      <c r="C14" s="317"/>
      <c r="D14" s="317"/>
      <c r="E14" s="317"/>
      <c r="F14" s="318"/>
      <c r="G14" s="322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4"/>
      <c r="T14" s="325"/>
      <c r="U14" s="294"/>
      <c r="V14" s="294"/>
      <c r="W14" s="326"/>
      <c r="X14" s="294"/>
      <c r="Y14" s="295"/>
      <c r="Z14" s="325"/>
      <c r="AA14" s="294"/>
      <c r="AB14" s="327"/>
      <c r="AC14" s="294"/>
      <c r="AD14" s="294"/>
      <c r="AE14" s="295"/>
      <c r="AF14" s="342"/>
      <c r="AG14" s="343"/>
      <c r="AH14" s="343"/>
      <c r="AI14" s="343"/>
      <c r="AJ14" s="343"/>
      <c r="AK14" s="343"/>
      <c r="AL14" s="343"/>
      <c r="AM14" s="343"/>
      <c r="AN14" s="343"/>
      <c r="AO14" s="343"/>
      <c r="AP14" s="344"/>
    </row>
    <row r="15" spans="1:42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20.25" customHeight="1">
      <c r="A16" s="5"/>
      <c r="B16" s="5"/>
      <c r="C16" s="5"/>
      <c r="D16" s="85" t="s">
        <v>66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99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23.25" customHeight="1">
      <c r="A18" s="5"/>
      <c r="B18" s="76" t="s">
        <v>37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ht="13.5" customHeight="1"/>
    <row r="20" spans="20:41" ht="13.5" customHeight="1">
      <c r="T20" s="348">
        <f>IF('入力用紙'!$E$5="","",'入力用紙'!$AL$7)</f>
      </c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</row>
    <row r="21" spans="20:41" ht="13.5" customHeight="1"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</row>
    <row r="22" spans="1:41" ht="18.75">
      <c r="A22" s="8" t="s">
        <v>67</v>
      </c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31:41" ht="24" customHeight="1"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1:35" ht="15.75" customHeight="1">
      <c r="K24" s="267" t="s">
        <v>20</v>
      </c>
      <c r="L24" s="267"/>
      <c r="M24" s="267"/>
      <c r="N24" s="267"/>
      <c r="O24" s="267"/>
      <c r="P24" s="267"/>
      <c r="R24" s="268">
        <f>IF('入力用紙'!$E$5="","",'入力用紙'!$E$5)</f>
      </c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</row>
    <row r="25" spans="11:35" ht="15.75" customHeight="1">
      <c r="K25" s="267"/>
      <c r="L25" s="267"/>
      <c r="M25" s="267"/>
      <c r="N25" s="267"/>
      <c r="O25" s="267"/>
      <c r="P25" s="267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</row>
    <row r="26" spans="11:35" ht="9.75" customHeight="1">
      <c r="K26" s="6"/>
      <c r="L26" s="6"/>
      <c r="M26" s="6"/>
      <c r="N26" s="6"/>
      <c r="O26" s="6"/>
      <c r="P26" s="6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1:35" ht="15.75" customHeight="1">
      <c r="K27" s="267" t="s">
        <v>27</v>
      </c>
      <c r="L27" s="267"/>
      <c r="M27" s="267"/>
      <c r="N27" s="267"/>
      <c r="O27" s="267"/>
      <c r="P27" s="267"/>
      <c r="R27" s="269">
        <f>IF('入力用紙'!$E$7="","",'入力用紙'!$E$7)</f>
      </c>
      <c r="S27" s="269"/>
      <c r="T27" s="269"/>
      <c r="U27" s="269"/>
      <c r="V27" s="269"/>
      <c r="W27" s="269"/>
      <c r="X27" s="269"/>
      <c r="Y27" s="61"/>
      <c r="Z27" s="269">
        <f>IF('入力用紙'!$F$7="","",'入力用紙'!$F$7)</f>
      </c>
      <c r="AA27" s="269"/>
      <c r="AB27" s="269"/>
      <c r="AC27" s="269"/>
      <c r="AD27" s="269"/>
      <c r="AE27" s="269"/>
      <c r="AF27" s="269"/>
      <c r="AG27" s="8"/>
      <c r="AH27" s="8"/>
      <c r="AI27" s="8"/>
    </row>
    <row r="28" spans="11:35" ht="15.75" customHeight="1">
      <c r="K28" s="267"/>
      <c r="L28" s="267"/>
      <c r="M28" s="267"/>
      <c r="N28" s="267"/>
      <c r="O28" s="267"/>
      <c r="P28" s="267"/>
      <c r="R28" s="269"/>
      <c r="S28" s="269"/>
      <c r="T28" s="269"/>
      <c r="U28" s="269"/>
      <c r="V28" s="269"/>
      <c r="W28" s="269"/>
      <c r="X28" s="269"/>
      <c r="Y28" s="61"/>
      <c r="Z28" s="269"/>
      <c r="AA28" s="269"/>
      <c r="AB28" s="269"/>
      <c r="AC28" s="269"/>
      <c r="AD28" s="269"/>
      <c r="AE28" s="269"/>
      <c r="AF28" s="269"/>
      <c r="AG28" s="8"/>
      <c r="AH28" s="8"/>
      <c r="AI28" s="10" t="s">
        <v>28</v>
      </c>
    </row>
  </sheetData>
  <sheetProtection formatCells="0"/>
  <protectedRanges>
    <protectedRange sqref="G8:AP8 G14:AP14 G10:AP10 G12:AP12" name="範囲1"/>
  </protectedRanges>
  <mergeCells count="74">
    <mergeCell ref="T20:AO21"/>
    <mergeCell ref="K24:P25"/>
    <mergeCell ref="R24:AI25"/>
    <mergeCell ref="K27:P28"/>
    <mergeCell ref="R27:X28"/>
    <mergeCell ref="Z27:AF28"/>
    <mergeCell ref="AC13:AE13"/>
    <mergeCell ref="AF13:AP13"/>
    <mergeCell ref="G14:S14"/>
    <mergeCell ref="T14:V14"/>
    <mergeCell ref="W14:Y14"/>
    <mergeCell ref="Z14:AB14"/>
    <mergeCell ref="AC14:AE14"/>
    <mergeCell ref="AF14:AP14"/>
    <mergeCell ref="B13:F14"/>
    <mergeCell ref="G13:L13"/>
    <mergeCell ref="N13:S13"/>
    <mergeCell ref="T13:V13"/>
    <mergeCell ref="W13:Y13"/>
    <mergeCell ref="Z13:AB13"/>
    <mergeCell ref="AC11:AE11"/>
    <mergeCell ref="AF11:AP11"/>
    <mergeCell ref="G12:S12"/>
    <mergeCell ref="T12:V12"/>
    <mergeCell ref="W12:Y12"/>
    <mergeCell ref="Z12:AB12"/>
    <mergeCell ref="AC12:AE12"/>
    <mergeCell ref="AF12:AP12"/>
    <mergeCell ref="B11:F12"/>
    <mergeCell ref="G11:L11"/>
    <mergeCell ref="N11:S11"/>
    <mergeCell ref="T11:V11"/>
    <mergeCell ref="W11:Y11"/>
    <mergeCell ref="Z11:AB11"/>
    <mergeCell ref="AC9:AE9"/>
    <mergeCell ref="AF9:AP9"/>
    <mergeCell ref="G10:S10"/>
    <mergeCell ref="T10:V10"/>
    <mergeCell ref="W10:Y10"/>
    <mergeCell ref="Z10:AB10"/>
    <mergeCell ref="AC10:AE10"/>
    <mergeCell ref="AF10:AP10"/>
    <mergeCell ref="B9:F10"/>
    <mergeCell ref="G9:L9"/>
    <mergeCell ref="N9:S9"/>
    <mergeCell ref="T9:V9"/>
    <mergeCell ref="W9:Y9"/>
    <mergeCell ref="Z9:AB9"/>
    <mergeCell ref="AC7:AE7"/>
    <mergeCell ref="AF7:AP7"/>
    <mergeCell ref="G8:S8"/>
    <mergeCell ref="T8:V8"/>
    <mergeCell ref="W8:Y8"/>
    <mergeCell ref="Z8:AB8"/>
    <mergeCell ref="AC8:AE8"/>
    <mergeCell ref="AF8:AP8"/>
    <mergeCell ref="B7:F8"/>
    <mergeCell ref="G7:L7"/>
    <mergeCell ref="N7:S7"/>
    <mergeCell ref="T7:V7"/>
    <mergeCell ref="W7:Y7"/>
    <mergeCell ref="Z7:AB7"/>
    <mergeCell ref="G6:S6"/>
    <mergeCell ref="T6:V6"/>
    <mergeCell ref="W6:Y6"/>
    <mergeCell ref="Z6:AB6"/>
    <mergeCell ref="AC6:AE6"/>
    <mergeCell ref="AF6:AP6"/>
    <mergeCell ref="A1:AP1"/>
    <mergeCell ref="A3:C3"/>
    <mergeCell ref="E3:T3"/>
    <mergeCell ref="X3:Z3"/>
    <mergeCell ref="AB3:AG3"/>
    <mergeCell ref="AI3:AN3"/>
  </mergeCells>
  <conditionalFormatting sqref="R27:AF28 H8:S8 AB3:AN3 N7 G7:G8 T7:V8 G9:V14 Z7:AP14">
    <cfRule type="cellIs" priority="4" dxfId="30" operator="equal" stopIfTrue="1">
      <formula>0</formula>
    </cfRule>
  </conditionalFormatting>
  <conditionalFormatting sqref="W7:Y14">
    <cfRule type="cellIs" priority="2" dxfId="30" operator="equal" stopIfTrue="1">
      <formula>"無し"</formula>
    </cfRule>
    <cfRule type="cellIs" priority="3" dxfId="30" operator="equal" stopIfTrue="1">
      <formula>0</formula>
    </cfRule>
  </conditionalFormatting>
  <conditionalFormatting sqref="T20">
    <cfRule type="cellIs" priority="1" dxfId="3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札第一・進路委員会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健司</dc:creator>
  <cp:keywords/>
  <dc:description/>
  <cp:lastModifiedBy>Windows ユーザー</cp:lastModifiedBy>
  <cp:lastPrinted>2024-03-11T02:27:08Z</cp:lastPrinted>
  <dcterms:created xsi:type="dcterms:W3CDTF">2003-01-22T03:55:47Z</dcterms:created>
  <dcterms:modified xsi:type="dcterms:W3CDTF">2024-03-13T01:45:47Z</dcterms:modified>
  <cp:category/>
  <cp:version/>
  <cp:contentType/>
  <cp:contentStatus/>
</cp:coreProperties>
</file>